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ды, школы\Меню СОШ и ЛОУ\Меню СОШ 2021 г\Меню ЛОУ 2021 г с Роспотребом - 2 поток\"/>
    </mc:Choice>
  </mc:AlternateContent>
  <bookViews>
    <workbookView xWindow="0" yWindow="0" windowWidth="14640" windowHeight="6300"/>
  </bookViews>
  <sheets>
    <sheet name="Лист1 (2)" sheetId="2" r:id="rId1"/>
  </sheets>
  <definedNames>
    <definedName name="_xlnm.Print_Area" localSheetId="0">'Лист1 (2)'!$A$1:$O$1271</definedName>
  </definedNames>
  <calcPr calcId="162913"/>
</workbook>
</file>

<file path=xl/calcChain.xml><?xml version="1.0" encoding="utf-8"?>
<calcChain xmlns="http://schemas.openxmlformats.org/spreadsheetml/2006/main">
  <c r="F873" i="2" l="1"/>
  <c r="G873" i="2"/>
  <c r="H873" i="2"/>
  <c r="I873" i="2"/>
  <c r="J873" i="2"/>
  <c r="K873" i="2"/>
  <c r="L873" i="2"/>
  <c r="M873" i="2"/>
  <c r="N873" i="2"/>
  <c r="O873" i="2"/>
  <c r="F719" i="2"/>
  <c r="G719" i="2"/>
  <c r="H719" i="2"/>
  <c r="I719" i="2"/>
  <c r="J719" i="2"/>
  <c r="K719" i="2"/>
  <c r="L719" i="2"/>
  <c r="M719" i="2"/>
  <c r="N719" i="2"/>
  <c r="O719" i="2"/>
  <c r="O948" i="2"/>
  <c r="O484" i="2"/>
  <c r="F319" i="2" l="1"/>
  <c r="G319" i="2"/>
  <c r="H319" i="2"/>
  <c r="I319" i="2"/>
  <c r="J319" i="2"/>
  <c r="K319" i="2"/>
  <c r="L319" i="2"/>
  <c r="M319" i="2"/>
  <c r="N319" i="2"/>
  <c r="O319" i="2"/>
  <c r="F557" i="2" l="1"/>
  <c r="G557" i="2"/>
  <c r="H557" i="2"/>
  <c r="I557" i="2"/>
  <c r="J557" i="2"/>
  <c r="K557" i="2"/>
  <c r="L557" i="2"/>
  <c r="M557" i="2"/>
  <c r="N557" i="2"/>
  <c r="O557" i="2"/>
  <c r="F1256" i="2" l="1"/>
  <c r="G1256" i="2"/>
  <c r="H1256" i="2"/>
  <c r="I1256" i="2"/>
  <c r="J1256" i="2"/>
  <c r="K1256" i="2"/>
  <c r="L1256" i="2"/>
  <c r="M1256" i="2"/>
  <c r="N1256" i="2"/>
  <c r="O1256" i="2"/>
  <c r="O1218" i="2"/>
  <c r="N1218" i="2"/>
  <c r="M1218" i="2"/>
  <c r="L1218" i="2"/>
  <c r="K1218" i="2"/>
  <c r="J1218" i="2"/>
  <c r="I1218" i="2"/>
  <c r="H1218" i="2"/>
  <c r="G1218" i="2"/>
  <c r="F1218" i="2"/>
  <c r="O1196" i="2"/>
  <c r="N1196" i="2"/>
  <c r="M1196" i="2"/>
  <c r="L1196" i="2"/>
  <c r="K1196" i="2"/>
  <c r="J1196" i="2"/>
  <c r="I1196" i="2"/>
  <c r="H1196" i="2"/>
  <c r="G1196" i="2"/>
  <c r="F1196" i="2"/>
  <c r="O1145" i="2"/>
  <c r="N1145" i="2"/>
  <c r="M1145" i="2"/>
  <c r="L1145" i="2"/>
  <c r="K1145" i="2"/>
  <c r="J1145" i="2"/>
  <c r="I1145" i="2"/>
  <c r="H1145" i="2"/>
  <c r="G1145" i="2"/>
  <c r="F1145" i="2"/>
  <c r="F1127" i="2"/>
  <c r="G1127" i="2"/>
  <c r="H1127" i="2"/>
  <c r="I1127" i="2"/>
  <c r="J1127" i="2"/>
  <c r="K1127" i="2"/>
  <c r="L1127" i="2"/>
  <c r="M1127" i="2"/>
  <c r="N1127" i="2"/>
  <c r="O1127" i="2"/>
  <c r="F1086" i="2"/>
  <c r="G1086" i="2"/>
  <c r="H1086" i="2"/>
  <c r="I1086" i="2"/>
  <c r="J1086" i="2"/>
  <c r="K1086" i="2"/>
  <c r="L1086" i="2"/>
  <c r="M1086" i="2"/>
  <c r="N1086" i="2"/>
  <c r="O1086" i="2"/>
  <c r="F1052" i="2"/>
  <c r="G1052" i="2"/>
  <c r="H1052" i="2"/>
  <c r="I1052" i="2"/>
  <c r="J1052" i="2"/>
  <c r="K1052" i="2"/>
  <c r="L1052" i="2"/>
  <c r="M1052" i="2"/>
  <c r="N1052" i="2"/>
  <c r="O1052" i="2"/>
  <c r="O1019" i="2"/>
  <c r="N1019" i="2"/>
  <c r="M1019" i="2"/>
  <c r="L1019" i="2"/>
  <c r="K1019" i="2"/>
  <c r="J1019" i="2"/>
  <c r="I1019" i="2"/>
  <c r="H1019" i="2"/>
  <c r="G1019" i="2"/>
  <c r="F1019" i="2"/>
  <c r="F997" i="2"/>
  <c r="G997" i="2"/>
  <c r="H997" i="2"/>
  <c r="I997" i="2"/>
  <c r="J997" i="2"/>
  <c r="K997" i="2"/>
  <c r="L997" i="2"/>
  <c r="M997" i="2"/>
  <c r="N997" i="2"/>
  <c r="O997" i="2"/>
  <c r="F948" i="2"/>
  <c r="G948" i="2"/>
  <c r="H948" i="2"/>
  <c r="I948" i="2"/>
  <c r="J948" i="2"/>
  <c r="K948" i="2"/>
  <c r="L948" i="2"/>
  <c r="M948" i="2"/>
  <c r="N948" i="2"/>
  <c r="F929" i="2"/>
  <c r="G929" i="2"/>
  <c r="H929" i="2"/>
  <c r="I929" i="2"/>
  <c r="J929" i="2"/>
  <c r="K929" i="2"/>
  <c r="L929" i="2"/>
  <c r="M929" i="2"/>
  <c r="N929" i="2"/>
  <c r="O929" i="2"/>
  <c r="G1053" i="2" l="1"/>
  <c r="O1053" i="2"/>
  <c r="L1053" i="2"/>
  <c r="H1053" i="2"/>
  <c r="F1197" i="2"/>
  <c r="H1257" i="2"/>
  <c r="L1257" i="2"/>
  <c r="O1257" i="2"/>
  <c r="G1257" i="2"/>
  <c r="G998" i="2"/>
  <c r="L1128" i="2"/>
  <c r="F1128" i="2"/>
  <c r="I1257" i="2"/>
  <c r="F1257" i="2"/>
  <c r="O1128" i="2"/>
  <c r="G1128" i="2"/>
  <c r="I1128" i="2"/>
  <c r="H1128" i="2"/>
  <c r="H1197" i="2"/>
  <c r="I1197" i="2"/>
  <c r="G1197" i="2"/>
  <c r="O1197" i="2"/>
  <c r="F998" i="2"/>
  <c r="L1197" i="2"/>
  <c r="F1053" i="2"/>
  <c r="I1053" i="2"/>
  <c r="I998" i="2"/>
  <c r="H998" i="2"/>
  <c r="L998" i="2"/>
  <c r="O998" i="2"/>
  <c r="F855" i="2" l="1"/>
  <c r="G855" i="2"/>
  <c r="H855" i="2"/>
  <c r="I855" i="2"/>
  <c r="J855" i="2"/>
  <c r="K855" i="2"/>
  <c r="L855" i="2"/>
  <c r="M855" i="2"/>
  <c r="N855" i="2"/>
  <c r="O855" i="2"/>
  <c r="O791" i="2"/>
  <c r="N791" i="2"/>
  <c r="M791" i="2"/>
  <c r="L791" i="2"/>
  <c r="K791" i="2"/>
  <c r="J791" i="2"/>
  <c r="I791" i="2"/>
  <c r="H791" i="2"/>
  <c r="G791" i="2"/>
  <c r="F791" i="2"/>
  <c r="G856" i="2" l="1"/>
  <c r="O856" i="2"/>
  <c r="L856" i="2"/>
  <c r="H856" i="2"/>
  <c r="I856" i="2"/>
  <c r="F856" i="2"/>
  <c r="F769" i="2" l="1"/>
  <c r="G769" i="2"/>
  <c r="H769" i="2"/>
  <c r="I769" i="2"/>
  <c r="J769" i="2"/>
  <c r="K769" i="2"/>
  <c r="L769" i="2"/>
  <c r="M769" i="2"/>
  <c r="N769" i="2"/>
  <c r="O769" i="2"/>
  <c r="F698" i="2" l="1"/>
  <c r="G698" i="2"/>
  <c r="H698" i="2"/>
  <c r="I698" i="2"/>
  <c r="J698" i="2"/>
  <c r="K698" i="2"/>
  <c r="L698" i="2"/>
  <c r="M698" i="2"/>
  <c r="N698" i="2"/>
  <c r="O698" i="2"/>
  <c r="O647" i="2"/>
  <c r="N647" i="2"/>
  <c r="M647" i="2"/>
  <c r="L647" i="2"/>
  <c r="K647" i="2"/>
  <c r="J647" i="2"/>
  <c r="I647" i="2"/>
  <c r="H647" i="2"/>
  <c r="G647" i="2"/>
  <c r="F647" i="2"/>
  <c r="O622" i="2"/>
  <c r="L622" i="2"/>
  <c r="I622" i="2"/>
  <c r="H622" i="2"/>
  <c r="G622" i="2"/>
  <c r="F622" i="2"/>
  <c r="O580" i="2"/>
  <c r="N580" i="2"/>
  <c r="M580" i="2"/>
  <c r="L580" i="2"/>
  <c r="K580" i="2"/>
  <c r="J580" i="2"/>
  <c r="I580" i="2"/>
  <c r="H580" i="2"/>
  <c r="G580" i="2"/>
  <c r="F580" i="2"/>
  <c r="F502" i="2"/>
  <c r="G502" i="2"/>
  <c r="H502" i="2"/>
  <c r="I502" i="2"/>
  <c r="J502" i="2"/>
  <c r="K502" i="2"/>
  <c r="L502" i="2"/>
  <c r="M502" i="2"/>
  <c r="N502" i="2"/>
  <c r="O502" i="2"/>
  <c r="F484" i="2"/>
  <c r="G484" i="2"/>
  <c r="H484" i="2"/>
  <c r="I484" i="2"/>
  <c r="J484" i="2"/>
  <c r="K484" i="2"/>
  <c r="L484" i="2"/>
  <c r="M484" i="2"/>
  <c r="N484" i="2"/>
  <c r="G699" i="2" l="1"/>
  <c r="O699" i="2"/>
  <c r="L699" i="2"/>
  <c r="H699" i="2"/>
  <c r="H623" i="2"/>
  <c r="F623" i="2"/>
  <c r="I699" i="2"/>
  <c r="F699" i="2"/>
  <c r="L623" i="2"/>
  <c r="I623" i="2"/>
  <c r="G623" i="2"/>
  <c r="O623" i="2"/>
  <c r="F448" i="2"/>
  <c r="F485" i="2" s="1"/>
  <c r="G448" i="2"/>
  <c r="G485" i="2" s="1"/>
  <c r="H448" i="2"/>
  <c r="H485" i="2" s="1"/>
  <c r="I448" i="2"/>
  <c r="I485" i="2" s="1"/>
  <c r="J448" i="2"/>
  <c r="K448" i="2"/>
  <c r="L448" i="2"/>
  <c r="L485" i="2" s="1"/>
  <c r="M448" i="2"/>
  <c r="N448" i="2"/>
  <c r="O448" i="2"/>
  <c r="O485" i="2" s="1"/>
  <c r="F387" i="2"/>
  <c r="G387" i="2"/>
  <c r="H387" i="2"/>
  <c r="I387" i="2"/>
  <c r="J387" i="2"/>
  <c r="K387" i="2"/>
  <c r="L387" i="2"/>
  <c r="M387" i="2"/>
  <c r="N387" i="2"/>
  <c r="O387" i="2"/>
  <c r="F239" i="2" l="1"/>
  <c r="G239" i="2"/>
  <c r="H239" i="2"/>
  <c r="I239" i="2"/>
  <c r="J239" i="2"/>
  <c r="K239" i="2"/>
  <c r="L239" i="2"/>
  <c r="M239" i="2"/>
  <c r="N239" i="2"/>
  <c r="O239" i="2"/>
  <c r="F218" i="2" l="1"/>
  <c r="G218" i="2"/>
  <c r="H218" i="2"/>
  <c r="I218" i="2"/>
  <c r="J218" i="2"/>
  <c r="K218" i="2"/>
  <c r="L218" i="2"/>
  <c r="M218" i="2"/>
  <c r="N218" i="2"/>
  <c r="O218" i="2"/>
  <c r="F152" i="2"/>
  <c r="G152" i="2"/>
  <c r="H152" i="2"/>
  <c r="I152" i="2"/>
  <c r="J152" i="2"/>
  <c r="K152" i="2"/>
  <c r="L152" i="2"/>
  <c r="M152" i="2"/>
  <c r="N152" i="2"/>
  <c r="O152" i="2"/>
  <c r="F25" i="2"/>
  <c r="F96" i="2"/>
  <c r="G96" i="2"/>
  <c r="H96" i="2"/>
  <c r="I96" i="2"/>
  <c r="J96" i="2"/>
  <c r="K96" i="2"/>
  <c r="L96" i="2"/>
  <c r="M96" i="2"/>
  <c r="N96" i="2"/>
  <c r="O96" i="2"/>
  <c r="F66" i="2"/>
  <c r="G66" i="2"/>
  <c r="H66" i="2"/>
  <c r="I66" i="2"/>
  <c r="J66" i="2"/>
  <c r="K66" i="2"/>
  <c r="L66" i="2"/>
  <c r="M66" i="2"/>
  <c r="N66" i="2"/>
  <c r="O66" i="2"/>
  <c r="L219" i="2" l="1"/>
  <c r="F219" i="2"/>
  <c r="I219" i="2"/>
  <c r="O219" i="2"/>
  <c r="G219" i="2"/>
  <c r="H219" i="2"/>
  <c r="O25" i="2" l="1"/>
  <c r="O67" i="2" s="1"/>
  <c r="N25" i="2"/>
  <c r="M25" i="2"/>
  <c r="L25" i="2"/>
  <c r="L67" i="2" s="1"/>
  <c r="K25" i="2"/>
  <c r="J25" i="2"/>
  <c r="I25" i="2"/>
  <c r="I67" i="2" s="1"/>
  <c r="H25" i="2"/>
  <c r="H67" i="2" s="1"/>
  <c r="G25" i="2"/>
  <c r="G67" i="2" s="1"/>
  <c r="F67" i="2"/>
  <c r="L430" i="2" l="1"/>
  <c r="L431" i="2" s="1"/>
  <c r="O558" i="2"/>
  <c r="L558" i="2"/>
  <c r="I558" i="2"/>
  <c r="H558" i="2"/>
  <c r="G558" i="2"/>
  <c r="F558" i="2"/>
  <c r="H132" i="2" l="1"/>
  <c r="H133" i="2" s="1"/>
  <c r="F430" i="2" l="1"/>
  <c r="F431" i="2" s="1"/>
  <c r="G430" i="2"/>
  <c r="G431" i="2" s="1"/>
  <c r="H430" i="2"/>
  <c r="H431" i="2" s="1"/>
  <c r="I430" i="2"/>
  <c r="I431" i="2" s="1"/>
  <c r="J430" i="2"/>
  <c r="K430" i="2"/>
  <c r="M430" i="2"/>
  <c r="N430" i="2"/>
  <c r="O430" i="2"/>
  <c r="O431" i="2" s="1"/>
  <c r="L132" i="2" l="1"/>
  <c r="L133" i="2" s="1"/>
  <c r="I132" i="2"/>
  <c r="I133" i="2" s="1"/>
  <c r="O297" i="2" l="1"/>
  <c r="O298" i="2" s="1"/>
  <c r="O132" i="2"/>
  <c r="O133" i="2" s="1"/>
  <c r="F132" i="2"/>
  <c r="F133" i="2" s="1"/>
  <c r="O367" i="2"/>
  <c r="O368" i="2" s="1"/>
  <c r="L367" i="2"/>
  <c r="L368" i="2" s="1"/>
  <c r="I367" i="2"/>
  <c r="I368" i="2" s="1"/>
  <c r="H367" i="2"/>
  <c r="H368" i="2" s="1"/>
  <c r="G367" i="2"/>
  <c r="G368" i="2" s="1"/>
  <c r="F367" i="2"/>
  <c r="F368" i="2" s="1"/>
  <c r="L297" i="2"/>
  <c r="L298" i="2" s="1"/>
  <c r="I297" i="2"/>
  <c r="I298" i="2" s="1"/>
  <c r="H297" i="2"/>
  <c r="H298" i="2" s="1"/>
  <c r="G297" i="2"/>
  <c r="G298" i="2" s="1"/>
  <c r="F297" i="2"/>
  <c r="F298" i="2" s="1"/>
  <c r="G132" i="2"/>
  <c r="G133" i="2" s="1"/>
  <c r="K297" i="2"/>
  <c r="M132" i="2"/>
  <c r="J132" i="2"/>
  <c r="N132" i="2"/>
  <c r="K132" i="2"/>
  <c r="J297" i="2"/>
  <c r="M297" i="2"/>
  <c r="N297" i="2"/>
  <c r="N367" i="2"/>
  <c r="J367" i="2"/>
  <c r="K367" i="2"/>
  <c r="M367" i="2"/>
  <c r="K622" i="2"/>
  <c r="M622" i="2"/>
  <c r="N622" i="2"/>
  <c r="J622" i="2"/>
  <c r="O930" i="2"/>
  <c r="O770" i="2"/>
  <c r="L770" i="2"/>
  <c r="H770" i="2"/>
  <c r="I770" i="2"/>
  <c r="F770" i="2"/>
  <c r="G770" i="2"/>
  <c r="H930" i="2"/>
  <c r="H1258" i="2" s="1"/>
  <c r="I930" i="2"/>
  <c r="I1258" i="2" s="1"/>
  <c r="G930" i="2"/>
  <c r="G1258" i="2"/>
  <c r="L930" i="2"/>
  <c r="F930" i="2"/>
  <c r="F1258" i="2" s="1"/>
  <c r="O1258" i="2" l="1"/>
</calcChain>
</file>

<file path=xl/sharedStrings.xml><?xml version="1.0" encoding="utf-8"?>
<sst xmlns="http://schemas.openxmlformats.org/spreadsheetml/2006/main" count="1491" uniqueCount="303">
  <si>
    <t>№ по сб. рецептур</t>
  </si>
  <si>
    <t>Наименование блюд и кулинарных изделий</t>
  </si>
  <si>
    <t>Выход  блюда,    г</t>
  </si>
  <si>
    <t>Масса брутто,   г</t>
  </si>
  <si>
    <t>Масса нетто,  г</t>
  </si>
  <si>
    <t xml:space="preserve">     Химический состав блюд</t>
  </si>
  <si>
    <t>Витамины,мг</t>
  </si>
  <si>
    <t>Минер.в-ва</t>
  </si>
  <si>
    <t>Цена, руб.</t>
  </si>
  <si>
    <t>Белки,  г</t>
  </si>
  <si>
    <t>Жиры, г</t>
  </si>
  <si>
    <t>Углев. г</t>
  </si>
  <si>
    <t>Энерг. ценн. Ккал.</t>
  </si>
  <si>
    <t xml:space="preserve">B1 </t>
  </si>
  <si>
    <t>B2</t>
  </si>
  <si>
    <t>C</t>
  </si>
  <si>
    <t>Ca</t>
  </si>
  <si>
    <t>Fe</t>
  </si>
  <si>
    <t>Масло сливочное</t>
  </si>
  <si>
    <t>сахар</t>
  </si>
  <si>
    <t>вода</t>
  </si>
  <si>
    <t>капуста свежая</t>
  </si>
  <si>
    <t>морковь</t>
  </si>
  <si>
    <t>лук репчатый</t>
  </si>
  <si>
    <t>масло растительное</t>
  </si>
  <si>
    <t>соль</t>
  </si>
  <si>
    <t>сметана</t>
  </si>
  <si>
    <t>мука пшеничная</t>
  </si>
  <si>
    <t>Хлеб пшеничный</t>
  </si>
  <si>
    <t>кислота лимонная</t>
  </si>
  <si>
    <t>2 день</t>
  </si>
  <si>
    <t>яйца</t>
  </si>
  <si>
    <t>масло сливочное</t>
  </si>
  <si>
    <t>сухари панировочные</t>
  </si>
  <si>
    <t>клецки:</t>
  </si>
  <si>
    <t>томат пюре</t>
  </si>
  <si>
    <t xml:space="preserve">масло сливочное </t>
  </si>
  <si>
    <t>Итого обед:</t>
  </si>
  <si>
    <t>3 день</t>
  </si>
  <si>
    <t>молоко</t>
  </si>
  <si>
    <t xml:space="preserve">говядина без кости </t>
  </si>
  <si>
    <t>масса п\ф</t>
  </si>
  <si>
    <t>вода или бульон</t>
  </si>
  <si>
    <t>петрушка</t>
  </si>
  <si>
    <t>лавровый лист</t>
  </si>
  <si>
    <t>4 день</t>
  </si>
  <si>
    <t>томатное пюре</t>
  </si>
  <si>
    <t>102сб2005</t>
  </si>
  <si>
    <t>Суп   картофельный   с бобовыми</t>
  </si>
  <si>
    <t>горох</t>
  </si>
  <si>
    <t>бульон или вода</t>
  </si>
  <si>
    <t>Котлеты из говядины</t>
  </si>
  <si>
    <t>хлеб пшеничный</t>
  </si>
  <si>
    <t xml:space="preserve">сухари </t>
  </si>
  <si>
    <t>203сб2005</t>
  </si>
  <si>
    <t>Макароны отварные  с  маслом</t>
  </si>
  <si>
    <t>макаронные изделия</t>
  </si>
  <si>
    <t>6 день</t>
  </si>
  <si>
    <t>крупа рисовая</t>
  </si>
  <si>
    <t>7 день</t>
  </si>
  <si>
    <t>8 день</t>
  </si>
  <si>
    <t>9 день</t>
  </si>
  <si>
    <t>10 день</t>
  </si>
  <si>
    <t>куры потрошенные</t>
  </si>
  <si>
    <t>Соус  томатный №348 :</t>
  </si>
  <si>
    <t>Итого за 10 дней :</t>
  </si>
  <si>
    <t>потерь при их изготовлении, охлаждении и порционировании.В рецептурах супов,соусов, сладких блюд ( компоты,</t>
  </si>
  <si>
    <t xml:space="preserve">       кисели и др.), напитков  указана  норма  жидкости с учетом потерь на выкипание.</t>
  </si>
  <si>
    <t xml:space="preserve">говядина мякоть </t>
  </si>
  <si>
    <t>томат</t>
  </si>
  <si>
    <t>крупа гречневая</t>
  </si>
  <si>
    <t>Борщ с капустой и картофелем со сметаной</t>
  </si>
  <si>
    <t>вермишель</t>
  </si>
  <si>
    <t xml:space="preserve">                                                                                         </t>
  </si>
  <si>
    <t>с 01.09. по 31.10.</t>
  </si>
  <si>
    <t>с 01.11. по 21.12.</t>
  </si>
  <si>
    <t>с 01.01. по 28-29.02.</t>
  </si>
  <si>
    <t>с 01.03. по 31.08.</t>
  </si>
  <si>
    <t xml:space="preserve">морковь </t>
  </si>
  <si>
    <t>петрушка(корень) или морковь</t>
  </si>
  <si>
    <t>Голубцы ленивые</t>
  </si>
  <si>
    <t>298сб2012</t>
  </si>
  <si>
    <t>капуста белокочанная</t>
  </si>
  <si>
    <t>Соус №355:</t>
  </si>
  <si>
    <t xml:space="preserve">говядина </t>
  </si>
  <si>
    <t xml:space="preserve">картофель </t>
  </si>
  <si>
    <t xml:space="preserve">соль </t>
  </si>
  <si>
    <t xml:space="preserve">мука </t>
  </si>
  <si>
    <t>говядина (котлетное мясо)</t>
  </si>
  <si>
    <t>свекла</t>
  </si>
  <si>
    <t>или квашеная</t>
  </si>
  <si>
    <t>82сб 2005</t>
  </si>
  <si>
    <t>82сб2012</t>
  </si>
  <si>
    <t>Соус №331:</t>
  </si>
  <si>
    <t>Капуста тушеная</t>
  </si>
  <si>
    <t xml:space="preserve">кислота лимонная </t>
  </si>
  <si>
    <t>321сб2005</t>
  </si>
  <si>
    <t>хлеб</t>
  </si>
  <si>
    <t xml:space="preserve">внутренний жир </t>
  </si>
  <si>
    <t>294сб2005</t>
  </si>
  <si>
    <t>291сб2005</t>
  </si>
  <si>
    <t xml:space="preserve">Плов из птицы </t>
  </si>
  <si>
    <t>цыпленок-бройлер</t>
  </si>
  <si>
    <t xml:space="preserve">сметана </t>
  </si>
  <si>
    <t>Масса п/ф</t>
  </si>
  <si>
    <t>151сб2012</t>
  </si>
  <si>
    <t>Картофель, запеченный в сметанном соусе</t>
  </si>
  <si>
    <t>Соус №354</t>
  </si>
  <si>
    <t>сыр</t>
  </si>
  <si>
    <t>Суп картофельный с клецками</t>
  </si>
  <si>
    <t>137сб2012</t>
  </si>
  <si>
    <t>305сб2005</t>
  </si>
  <si>
    <t>Рис припущенный</t>
  </si>
  <si>
    <t xml:space="preserve">крупа рисовая </t>
  </si>
  <si>
    <t>с 01.09. до 31.12.</t>
  </si>
  <si>
    <t>с 01.01. до 31.08.</t>
  </si>
  <si>
    <t xml:space="preserve">           Начальник отдела организации питания                                        Ю.С. Кузнецова   </t>
  </si>
  <si>
    <t>действующих Сборников рецептур блюд для предприятий общественного питания (1982г,1996г, 2002г,2005г., 2012г.),</t>
  </si>
  <si>
    <t>234сб2005</t>
  </si>
  <si>
    <t>Котлеты рыбные</t>
  </si>
  <si>
    <t>рыба потрош.обезглавленная</t>
  </si>
  <si>
    <t>масса полуфабриката</t>
  </si>
  <si>
    <t>84сб2005</t>
  </si>
  <si>
    <t>Борщ с фасолью и картофелем со сметаной</t>
  </si>
  <si>
    <t>фасоль</t>
  </si>
  <si>
    <t>петрушка( корень)</t>
  </si>
  <si>
    <t>томат-пюре</t>
  </si>
  <si>
    <t>чеснок</t>
  </si>
  <si>
    <t>171сб2005</t>
  </si>
  <si>
    <t xml:space="preserve">88 сб 2005 </t>
  </si>
  <si>
    <t>1 день</t>
  </si>
  <si>
    <t>281сб2012</t>
  </si>
  <si>
    <t>Котлеты рубленые, запеченные с молочным соусом</t>
  </si>
  <si>
    <t>котлетная масса</t>
  </si>
  <si>
    <t>Соус №352:</t>
  </si>
  <si>
    <t xml:space="preserve">сыр </t>
  </si>
  <si>
    <t>Масса запеченной котлеты</t>
  </si>
  <si>
    <t>392сб2012</t>
  </si>
  <si>
    <t>Чай с сахаром</t>
  </si>
  <si>
    <t>200/15</t>
  </si>
  <si>
    <t>чай в\с</t>
  </si>
  <si>
    <t>108,109 сб 2005</t>
  </si>
  <si>
    <t>279сб2005</t>
  </si>
  <si>
    <t xml:space="preserve">с учетом физиологических норм питания для детей разного возраста: 7-11 лет ,стоимость </t>
  </si>
  <si>
    <t>Примерное перспективное 10-дневное меню обедов для общеобразовательных учреждений  составлено на основе</t>
  </si>
  <si>
    <t>250/5</t>
  </si>
  <si>
    <t>Суп картофельный с макаронными изделиями</t>
  </si>
  <si>
    <t>1/6,5шт.</t>
  </si>
  <si>
    <t>Щи из свежей капусты с картофелем со сметаной</t>
  </si>
  <si>
    <t>Каша гречневая рассыпчатая с маслом</t>
  </si>
  <si>
    <t>310сб2005</t>
  </si>
  <si>
    <t>Картофель отварной с маслом</t>
  </si>
  <si>
    <t>Масса вареного картофеля</t>
  </si>
  <si>
    <t>Тефтели из говядины с соусом сметанным с томатом</t>
  </si>
  <si>
    <t>80сб2012</t>
  </si>
  <si>
    <t>Суп картофельный с крупой</t>
  </si>
  <si>
    <t>крупа пшенная</t>
  </si>
  <si>
    <t>100/20</t>
  </si>
  <si>
    <t>1/13шт.</t>
  </si>
  <si>
    <t>Котлета рубленые из птицы</t>
  </si>
  <si>
    <t>100/5</t>
  </si>
  <si>
    <t>268сб2005</t>
  </si>
  <si>
    <t>290сб2005</t>
  </si>
  <si>
    <t>Птица, тушеная в соусе</t>
  </si>
  <si>
    <t>100/60</t>
  </si>
  <si>
    <t>томатная паста</t>
  </si>
  <si>
    <t>100/50</t>
  </si>
  <si>
    <t>Рагу из овощей</t>
  </si>
  <si>
    <t>100/200</t>
  </si>
  <si>
    <t>210сб2005</t>
  </si>
  <si>
    <t>Омлет натуральный с маслом сливочным</t>
  </si>
  <si>
    <t>2,5 шт.</t>
  </si>
  <si>
    <t xml:space="preserve">молоко </t>
  </si>
  <si>
    <t>масса омлетной смеси</t>
  </si>
  <si>
    <t>масса готового омлета</t>
  </si>
  <si>
    <t>306сб2005</t>
  </si>
  <si>
    <t>Горошек зелен.консерв.</t>
  </si>
  <si>
    <t>14 сб2005</t>
  </si>
  <si>
    <t>Масло сливочное крестьянское м.д.ж. 72,5%</t>
  </si>
  <si>
    <t>338сб2005</t>
  </si>
  <si>
    <t xml:space="preserve"> Яблоки свежие калиброванные</t>
  </si>
  <si>
    <t>Итого завтрак:</t>
  </si>
  <si>
    <t>Завтрак</t>
  </si>
  <si>
    <t>Обед</t>
  </si>
  <si>
    <t>150/5</t>
  </si>
  <si>
    <t>Хлеб ржано-пшеничный</t>
  </si>
  <si>
    <t>342сб2005</t>
  </si>
  <si>
    <t>Компот из свежих яблок</t>
  </si>
  <si>
    <t>яблоки свежие</t>
  </si>
  <si>
    <t>Итого 1 день:</t>
  </si>
  <si>
    <t>Биточки рыбные</t>
  </si>
  <si>
    <t>376сб2005</t>
  </si>
  <si>
    <t>Чай с лимоном</t>
  </si>
  <si>
    <t>200/15/7</t>
  </si>
  <si>
    <t xml:space="preserve">чай </t>
  </si>
  <si>
    <t>лимон</t>
  </si>
  <si>
    <t>Итого 2 день:</t>
  </si>
  <si>
    <t>181сб2005</t>
  </si>
  <si>
    <t>Каша   манная  молочная жидкая с маслом</t>
  </si>
  <si>
    <t>200/5</t>
  </si>
  <si>
    <t>крупа манная</t>
  </si>
  <si>
    <t>15 сб2005</t>
  </si>
  <si>
    <t>Сыр российский</t>
  </si>
  <si>
    <t xml:space="preserve">389 сб 2005 </t>
  </si>
  <si>
    <t>Напиток из плодов шиповника</t>
  </si>
  <si>
    <t xml:space="preserve">шиповник </t>
  </si>
  <si>
    <t>Итого 3 день:</t>
  </si>
  <si>
    <t xml:space="preserve">239сб2005 </t>
  </si>
  <si>
    <t>Тефтели рыбные с соусом</t>
  </si>
  <si>
    <t>рыба  потрошен. обезгл.</t>
  </si>
  <si>
    <t>масса тушеных тефтелей</t>
  </si>
  <si>
    <t>соус № 331:</t>
  </si>
  <si>
    <t>Итого 4 день:</t>
  </si>
  <si>
    <t>5 день</t>
  </si>
  <si>
    <t>223сб2005</t>
  </si>
  <si>
    <t>Запеканка из творога с молоком сгущенным</t>
  </si>
  <si>
    <t>150/10</t>
  </si>
  <si>
    <t>творог</t>
  </si>
  <si>
    <t>или мука пшеничная</t>
  </si>
  <si>
    <t>1/7 шт</t>
  </si>
  <si>
    <t>молоко сгущенное</t>
  </si>
  <si>
    <t>436сб2005</t>
  </si>
  <si>
    <t>Компот из сухофруктов</t>
  </si>
  <si>
    <t>сухофрукты</t>
  </si>
  <si>
    <t>Итгог 5 день:</t>
  </si>
  <si>
    <t>174сб2005г</t>
  </si>
  <si>
    <t>Каша   вязкая  молочная из риса с маслом</t>
  </si>
  <si>
    <t>Итгого 6 день:</t>
  </si>
  <si>
    <t>231сб2012</t>
  </si>
  <si>
    <t>Сырники из творога со сгущенным молоком</t>
  </si>
  <si>
    <t>1\6,7шт</t>
  </si>
  <si>
    <t>71сб2005</t>
  </si>
  <si>
    <t>Овощи натуральные свежие</t>
  </si>
  <si>
    <t>огурец свежий</t>
  </si>
  <si>
    <t>Итого 7 день:</t>
  </si>
  <si>
    <t>204сб2005</t>
  </si>
  <si>
    <t>Макаронные изделия</t>
  </si>
  <si>
    <t xml:space="preserve">397сб2012 </t>
  </si>
  <si>
    <t>Какао с молоком</t>
  </si>
  <si>
    <t xml:space="preserve">какао  </t>
  </si>
  <si>
    <t xml:space="preserve">вода  </t>
  </si>
  <si>
    <t>Итого 8 день:</t>
  </si>
  <si>
    <t>240сб2012</t>
  </si>
  <si>
    <t>Пудинг из творога с яблоками с молоком сгущенным</t>
  </si>
  <si>
    <t>яйцо</t>
  </si>
  <si>
    <t>1/2,7шт.</t>
  </si>
  <si>
    <t>ванилин</t>
  </si>
  <si>
    <t>масса готового пудинга</t>
  </si>
  <si>
    <t>Итого 10 день:</t>
  </si>
  <si>
    <t>Макароны отварные с сыром</t>
  </si>
  <si>
    <t>Итого 9 день:</t>
  </si>
  <si>
    <t>11 день</t>
  </si>
  <si>
    <t>211сб2005</t>
  </si>
  <si>
    <t>Омлет с сыром</t>
  </si>
  <si>
    <t>137/5</t>
  </si>
  <si>
    <t>289сб2005</t>
  </si>
  <si>
    <t>Рагу из птицы</t>
  </si>
  <si>
    <t>бройлер-цыпленок</t>
  </si>
  <si>
    <t>масса жареной птицы</t>
  </si>
  <si>
    <t>масса гарнира и соуса</t>
  </si>
  <si>
    <t>100/180</t>
  </si>
  <si>
    <t>Итого 11 день:</t>
  </si>
  <si>
    <t>12 день</t>
  </si>
  <si>
    <t>Итого 12 день:</t>
  </si>
  <si>
    <t>13 день</t>
  </si>
  <si>
    <t>237сб2005</t>
  </si>
  <si>
    <t>Зразы рыбные с яйцом</t>
  </si>
  <si>
    <t>масса рыбная котлетная</t>
  </si>
  <si>
    <t>Фарш:</t>
  </si>
  <si>
    <t>1/5 шт.</t>
  </si>
  <si>
    <t>Масса фарша:</t>
  </si>
  <si>
    <t>Итого 13 день:</t>
  </si>
  <si>
    <t>14 день</t>
  </si>
  <si>
    <t>Итого 14 день:</t>
  </si>
  <si>
    <t>15 день</t>
  </si>
  <si>
    <t>Итого 15 день:</t>
  </si>
  <si>
    <t>16 день</t>
  </si>
  <si>
    <t>Итого 16 день:</t>
  </si>
  <si>
    <t>17 день</t>
  </si>
  <si>
    <t>18 день</t>
  </si>
  <si>
    <t>Итого 17 день:</t>
  </si>
  <si>
    <t>Итого 18 день:</t>
  </si>
  <si>
    <t>рационов питания составляет 120 рублей. Нормы выхода полуфабрикатов и готовых блюд  даны  с учетом</t>
  </si>
  <si>
    <t>Огурцы свежие</t>
  </si>
  <si>
    <t xml:space="preserve"> 71сб2005</t>
  </si>
  <si>
    <t xml:space="preserve">383сб2005 </t>
  </si>
  <si>
    <t>Какао с молоком сгущенным</t>
  </si>
  <si>
    <t xml:space="preserve">какао-порошок </t>
  </si>
  <si>
    <t>133/5</t>
  </si>
  <si>
    <t>395сб2012</t>
  </si>
  <si>
    <t>Кофейный напиток с молоком</t>
  </si>
  <si>
    <t xml:space="preserve">кофейный напиток </t>
  </si>
  <si>
    <t>250сб2005</t>
  </si>
  <si>
    <t>Бефстроганов</t>
  </si>
  <si>
    <t>100/100</t>
  </si>
  <si>
    <t>Помидор свежий</t>
  </si>
  <si>
    <t>150/15</t>
  </si>
  <si>
    <t xml:space="preserve">Бананы свежие </t>
  </si>
  <si>
    <t>209сб2005</t>
  </si>
  <si>
    <t>Яйцо вареное</t>
  </si>
  <si>
    <t>1шт</t>
  </si>
  <si>
    <t>1 шт</t>
  </si>
  <si>
    <t>МЕНЮ_РАСКЛАДКА_ ЛОУ 2021 г 2 поток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</si>
</sst>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</font>
    <font>
      <i/>
      <sz val="10"/>
      <name val="Arial Cyr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theme="0"/>
        <bgColor indexed="26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1" fillId="0" borderId="0" xfId="0" applyFont="1"/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0" fillId="0" borderId="0" xfId="0" applyNumberFormat="1"/>
    <xf numFmtId="0" fontId="19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10" xfId="0" applyFont="1" applyFill="1" applyBorder="1" applyAlignment="1">
      <alignment horizontal="right" vertical="top" wrapText="1"/>
    </xf>
    <xf numFmtId="0" fontId="19" fillId="16" borderId="1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0" fillId="16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0" fillId="15" borderId="0" xfId="0" applyFill="1"/>
    <xf numFmtId="1" fontId="0" fillId="0" borderId="0" xfId="0" applyNumberFormat="1"/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3" fillId="0" borderId="0" xfId="0" applyFont="1"/>
    <xf numFmtId="4" fontId="0" fillId="0" borderId="0" xfId="0" applyNumberFormat="1" applyAlignment="1">
      <alignment horizontal="right"/>
    </xf>
    <xf numFmtId="0" fontId="24" fillId="0" borderId="0" xfId="0" applyFont="1"/>
    <xf numFmtId="0" fontId="19" fillId="0" borderId="11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1" xfId="0" applyFont="1" applyBorder="1" applyAlignment="1">
      <alignment vertical="top" wrapText="1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9" xfId="0" applyFont="1" applyBorder="1" applyAlignment="1">
      <alignment horizontal="center" vertical="top" wrapText="1"/>
    </xf>
    <xf numFmtId="0" fontId="19" fillId="18" borderId="10" xfId="0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Border="1" applyAlignment="1">
      <alignment vertical="top" wrapText="1"/>
    </xf>
    <xf numFmtId="2" fontId="20" fillId="17" borderId="12" xfId="0" applyNumberFormat="1" applyFont="1" applyFill="1" applyBorder="1" applyAlignment="1">
      <alignment horizontal="left" vertical="top" wrapText="1"/>
    </xf>
    <xf numFmtId="2" fontId="20" fillId="17" borderId="28" xfId="0" applyNumberFormat="1" applyFont="1" applyFill="1" applyBorder="1" applyAlignment="1">
      <alignment horizontal="center" vertical="top" wrapText="1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21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2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vertical="top" wrapText="1"/>
    </xf>
    <xf numFmtId="49" fontId="20" fillId="22" borderId="10" xfId="0" applyNumberFormat="1" applyFont="1" applyFill="1" applyBorder="1" applyAlignment="1">
      <alignment vertical="top" wrapText="1"/>
    </xf>
    <xf numFmtId="49" fontId="20" fillId="22" borderId="10" xfId="0" applyNumberFormat="1" applyFont="1" applyFill="1" applyBorder="1" applyAlignment="1">
      <alignment horizontal="center" vertical="top" wrapText="1"/>
    </xf>
    <xf numFmtId="0" fontId="20" fillId="22" borderId="10" xfId="0" applyFont="1" applyFill="1" applyBorder="1" applyAlignment="1">
      <alignment horizontal="center" vertical="top" wrapText="1"/>
    </xf>
    <xf numFmtId="0" fontId="20" fillId="23" borderId="10" xfId="0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vertical="top" wrapText="1"/>
    </xf>
    <xf numFmtId="49" fontId="20" fillId="23" borderId="10" xfId="0" applyNumberFormat="1" applyFont="1" applyFill="1" applyBorder="1" applyAlignment="1">
      <alignment vertical="top" wrapText="1"/>
    </xf>
    <xf numFmtId="49" fontId="20" fillId="23" borderId="10" xfId="0" applyNumberFormat="1" applyFont="1" applyFill="1" applyBorder="1" applyAlignment="1">
      <alignment horizontal="center" vertical="top" wrapText="1"/>
    </xf>
    <xf numFmtId="0" fontId="20" fillId="23" borderId="10" xfId="0" applyFont="1" applyFill="1" applyBorder="1" applyAlignment="1">
      <alignment horizontal="center" vertical="top" wrapText="1"/>
    </xf>
    <xf numFmtId="2" fontId="20" fillId="23" borderId="10" xfId="0" applyNumberFormat="1" applyFont="1" applyFill="1" applyBorder="1" applyAlignment="1">
      <alignment horizontal="center" vertical="top" wrapText="1"/>
    </xf>
    <xf numFmtId="2" fontId="20" fillId="22" borderId="10" xfId="0" applyNumberFormat="1" applyFont="1" applyFill="1" applyBorder="1" applyAlignment="1">
      <alignment horizontal="center" vertical="top" wrapText="1"/>
    </xf>
    <xf numFmtId="0" fontId="19" fillId="18" borderId="10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19" borderId="10" xfId="0" applyFont="1" applyFill="1" applyBorder="1" applyAlignment="1">
      <alignment horizontal="center" vertical="top" wrapText="1"/>
    </xf>
    <xf numFmtId="0" fontId="20" fillId="22" borderId="10" xfId="0" applyFont="1" applyFill="1" applyBorder="1" applyAlignment="1">
      <alignment horizontal="left" vertical="top" wrapText="1"/>
    </xf>
    <xf numFmtId="0" fontId="19" fillId="20" borderId="10" xfId="0" applyFont="1" applyFill="1" applyBorder="1" applyAlignment="1">
      <alignment horizontal="center" vertical="top" wrapText="1"/>
    </xf>
    <xf numFmtId="0" fontId="19" fillId="20" borderId="10" xfId="0" applyFont="1" applyFill="1" applyBorder="1" applyAlignment="1">
      <alignment vertical="top" wrapText="1"/>
    </xf>
    <xf numFmtId="49" fontId="19" fillId="20" borderId="10" xfId="0" applyNumberFormat="1" applyFont="1" applyFill="1" applyBorder="1" applyAlignment="1">
      <alignment horizontal="right" vertical="top" wrapText="1"/>
    </xf>
    <xf numFmtId="0" fontId="20" fillId="2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20" fillId="23" borderId="10" xfId="0" applyFont="1" applyFill="1" applyBorder="1" applyAlignment="1">
      <alignment horizontal="left" vertical="top" wrapText="1"/>
    </xf>
    <xf numFmtId="0" fontId="20" fillId="19" borderId="21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0" fontId="20" fillId="22" borderId="12" xfId="0" applyFont="1" applyFill="1" applyBorder="1" applyAlignment="1">
      <alignment vertical="top" wrapText="1"/>
    </xf>
    <xf numFmtId="0" fontId="20" fillId="22" borderId="12" xfId="0" applyFont="1" applyFill="1" applyBorder="1" applyAlignment="1">
      <alignment horizontal="center" vertical="top" wrapText="1"/>
    </xf>
    <xf numFmtId="0" fontId="20" fillId="23" borderId="12" xfId="0" applyFont="1" applyFill="1" applyBorder="1" applyAlignment="1">
      <alignment vertical="top" wrapText="1"/>
    </xf>
    <xf numFmtId="0" fontId="20" fillId="23" borderId="12" xfId="0" applyFont="1" applyFill="1" applyBorder="1" applyAlignment="1">
      <alignment horizontal="center" vertical="top" wrapText="1"/>
    </xf>
    <xf numFmtId="0" fontId="20" fillId="24" borderId="12" xfId="0" applyFont="1" applyFill="1" applyBorder="1" applyAlignment="1">
      <alignment vertical="top" wrapText="1"/>
    </xf>
    <xf numFmtId="2" fontId="20" fillId="23" borderId="12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64" fontId="20" fillId="15" borderId="12" xfId="0" applyNumberFormat="1" applyFont="1" applyFill="1" applyBorder="1" applyAlignment="1">
      <alignment horizontal="center" vertical="top" wrapText="1"/>
    </xf>
    <xf numFmtId="164" fontId="20" fillId="15" borderId="28" xfId="0" applyNumberFormat="1" applyFont="1" applyFill="1" applyBorder="1" applyAlignment="1">
      <alignment horizontal="center" vertical="top" wrapText="1"/>
    </xf>
    <xf numFmtId="2" fontId="20" fillId="15" borderId="12" xfId="0" applyNumberFormat="1" applyFont="1" applyFill="1" applyBorder="1" applyAlignment="1">
      <alignment horizontal="center" vertical="top" wrapText="1"/>
    </xf>
    <xf numFmtId="2" fontId="20" fillId="15" borderId="28" xfId="0" applyNumberFormat="1" applyFont="1" applyFill="1" applyBorder="1" applyAlignment="1">
      <alignment horizontal="center" vertical="top" wrapText="1"/>
    </xf>
    <xf numFmtId="0" fontId="28" fillId="18" borderId="31" xfId="0" applyFont="1" applyFill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49" fontId="26" fillId="0" borderId="30" xfId="0" applyNumberFormat="1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8" fillId="18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19" borderId="12" xfId="0" applyFont="1" applyFill="1" applyBorder="1" applyAlignment="1">
      <alignment horizontal="center" vertical="top" wrapText="1"/>
    </xf>
    <xf numFmtId="0" fontId="20" fillId="19" borderId="28" xfId="0" applyFont="1" applyFill="1" applyBorder="1" applyAlignment="1">
      <alignment horizontal="center" vertical="top" wrapText="1"/>
    </xf>
    <xf numFmtId="2" fontId="20" fillId="19" borderId="36" xfId="0" applyNumberFormat="1" applyFont="1" applyFill="1" applyBorder="1" applyAlignment="1">
      <alignment horizontal="center" vertical="top" wrapText="1"/>
    </xf>
    <xf numFmtId="2" fontId="20" fillId="19" borderId="35" xfId="0" applyNumberFormat="1" applyFont="1" applyFill="1" applyBorder="1" applyAlignment="1">
      <alignment horizontal="center" vertical="top" wrapText="1"/>
    </xf>
    <xf numFmtId="2" fontId="20" fillId="19" borderId="15" xfId="0" applyNumberFormat="1" applyFont="1" applyFill="1" applyBorder="1" applyAlignment="1">
      <alignment horizontal="center" vertical="top" wrapText="1"/>
    </xf>
    <xf numFmtId="2" fontId="20" fillId="19" borderId="37" xfId="0" applyNumberFormat="1" applyFont="1" applyFill="1" applyBorder="1" applyAlignment="1">
      <alignment horizontal="center" vertical="top" wrapText="1"/>
    </xf>
    <xf numFmtId="2" fontId="20" fillId="19" borderId="38" xfId="0" applyNumberFormat="1" applyFont="1" applyFill="1" applyBorder="1" applyAlignment="1">
      <alignment horizontal="center" vertical="top" wrapText="1"/>
    </xf>
    <xf numFmtId="2" fontId="20" fillId="19" borderId="39" xfId="0" applyNumberFormat="1" applyFont="1" applyFill="1" applyBorder="1" applyAlignment="1">
      <alignment horizontal="center" vertical="top" wrapText="1"/>
    </xf>
    <xf numFmtId="0" fontId="20" fillId="18" borderId="10" xfId="0" applyFont="1" applyFill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8" fillId="18" borderId="32" xfId="0" applyFont="1" applyFill="1" applyBorder="1" applyAlignment="1">
      <alignment horizontal="center" vertical="top" wrapText="1"/>
    </xf>
    <xf numFmtId="0" fontId="28" fillId="18" borderId="11" xfId="0" applyFont="1" applyFill="1" applyBorder="1" applyAlignment="1">
      <alignment horizontal="center" vertical="top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273"/>
  <sheetViews>
    <sheetView tabSelected="1" view="pageBreakPreview" topLeftCell="A1219" zoomScale="110" zoomScaleSheetLayoutView="110" workbookViewId="0">
      <selection activeCell="D1103" sqref="D1103"/>
    </sheetView>
  </sheetViews>
  <sheetFormatPr defaultRowHeight="12.75" x14ac:dyDescent="0.2"/>
  <cols>
    <col min="1" max="1" width="9" style="1" customWidth="1"/>
    <col min="2" max="2" width="27.28515625" customWidth="1"/>
    <col min="3" max="3" width="8.28515625" style="2" customWidth="1"/>
    <col min="4" max="4" width="6.5703125" style="3" customWidth="1"/>
    <col min="5" max="5" width="7.42578125" customWidth="1"/>
    <col min="6" max="6" width="6.28515625" customWidth="1"/>
    <col min="7" max="7" width="6.140625" customWidth="1"/>
    <col min="8" max="8" width="6.85546875" customWidth="1"/>
    <col min="9" max="9" width="8.140625" customWidth="1"/>
    <col min="10" max="10" width="0" hidden="1" customWidth="1"/>
    <col min="11" max="11" width="1" hidden="1" customWidth="1"/>
    <col min="12" max="12" width="5.85546875" customWidth="1"/>
    <col min="13" max="14" width="0" hidden="1" customWidth="1"/>
    <col min="15" max="15" width="8.140625" customWidth="1"/>
  </cols>
  <sheetData>
    <row r="2" spans="1:15" x14ac:dyDescent="0.2">
      <c r="B2" s="133" t="s">
        <v>302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5" customFormat="1" ht="15" customHeight="1" x14ac:dyDescent="0.2">
      <c r="A3" s="137" t="s">
        <v>0</v>
      </c>
      <c r="B3" s="135" t="s">
        <v>1</v>
      </c>
      <c r="C3" s="138" t="s">
        <v>2</v>
      </c>
      <c r="D3" s="138" t="s">
        <v>3</v>
      </c>
      <c r="E3" s="135" t="s">
        <v>4</v>
      </c>
      <c r="F3" s="135" t="s">
        <v>5</v>
      </c>
      <c r="G3" s="135"/>
      <c r="H3" s="135"/>
      <c r="I3" s="135"/>
      <c r="J3" s="135" t="s">
        <v>6</v>
      </c>
      <c r="K3" s="135"/>
      <c r="L3" s="135"/>
      <c r="M3" s="135" t="s">
        <v>7</v>
      </c>
      <c r="N3" s="135"/>
      <c r="O3" s="135" t="s">
        <v>8</v>
      </c>
    </row>
    <row r="4" spans="1:15" s="5" customFormat="1" ht="45" x14ac:dyDescent="0.2">
      <c r="A4" s="137"/>
      <c r="B4" s="135"/>
      <c r="C4" s="138"/>
      <c r="D4" s="138"/>
      <c r="E4" s="135"/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135"/>
    </row>
    <row r="5" spans="1:15" ht="14.25" customHeight="1" x14ac:dyDescent="0.2">
      <c r="A5" s="136" t="s">
        <v>130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14.25" customHeight="1" x14ac:dyDescent="0.2">
      <c r="A6" s="130" t="s">
        <v>182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1:15" ht="14.25" customHeight="1" x14ac:dyDescent="0.2">
      <c r="A7" s="13" t="s">
        <v>169</v>
      </c>
      <c r="B7" s="7" t="s">
        <v>170</v>
      </c>
      <c r="C7" s="10" t="s">
        <v>288</v>
      </c>
      <c r="D7" s="10"/>
      <c r="E7" s="10"/>
      <c r="F7" s="10">
        <v>14.57</v>
      </c>
      <c r="G7" s="10">
        <v>14.61</v>
      </c>
      <c r="H7" s="10">
        <v>12.54</v>
      </c>
      <c r="I7" s="10">
        <v>195.88</v>
      </c>
      <c r="J7" s="10">
        <v>0.04</v>
      </c>
      <c r="K7" s="10">
        <v>0.31</v>
      </c>
      <c r="L7" s="10">
        <v>0.25</v>
      </c>
      <c r="M7" s="10">
        <v>43.2</v>
      </c>
      <c r="N7" s="10">
        <v>1.68</v>
      </c>
      <c r="O7" s="10">
        <v>28.04</v>
      </c>
    </row>
    <row r="8" spans="1:15" ht="14.25" customHeight="1" x14ac:dyDescent="0.2">
      <c r="A8" s="13"/>
      <c r="B8" s="19" t="s">
        <v>31</v>
      </c>
      <c r="C8" s="10"/>
      <c r="D8" s="10" t="s">
        <v>171</v>
      </c>
      <c r="E8" s="10">
        <v>100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4.25" customHeight="1" x14ac:dyDescent="0.2">
      <c r="A9" s="13"/>
      <c r="B9" s="13" t="s">
        <v>172</v>
      </c>
      <c r="C9" s="10"/>
      <c r="D9" s="10">
        <v>37.5</v>
      </c>
      <c r="E9" s="10">
        <v>37.5</v>
      </c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4.25" customHeight="1" x14ac:dyDescent="0.2">
      <c r="A10" s="13"/>
      <c r="B10" s="13" t="s">
        <v>173</v>
      </c>
      <c r="C10" s="10"/>
      <c r="D10" s="10"/>
      <c r="E10" s="10">
        <v>137.5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4.25" customHeight="1" x14ac:dyDescent="0.2">
      <c r="A11" s="13"/>
      <c r="B11" s="13" t="s">
        <v>32</v>
      </c>
      <c r="C11" s="116"/>
      <c r="D11" s="10">
        <v>5</v>
      </c>
      <c r="E11" s="10">
        <v>5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1:15" ht="14.25" customHeight="1" x14ac:dyDescent="0.2">
      <c r="A12" s="11"/>
      <c r="B12" s="13" t="s">
        <v>174</v>
      </c>
      <c r="C12" s="116"/>
      <c r="D12" s="10"/>
      <c r="E12" s="10">
        <v>133</v>
      </c>
      <c r="F12" s="116"/>
      <c r="G12" s="116"/>
      <c r="H12" s="116"/>
      <c r="I12" s="116"/>
      <c r="J12" s="117"/>
      <c r="K12" s="117"/>
      <c r="L12" s="117"/>
      <c r="M12" s="117"/>
      <c r="N12" s="117"/>
      <c r="O12" s="117"/>
    </row>
    <row r="13" spans="1:15" ht="14.25" customHeight="1" x14ac:dyDescent="0.2">
      <c r="A13" s="13"/>
      <c r="B13" s="13" t="s">
        <v>32</v>
      </c>
      <c r="C13" s="10"/>
      <c r="D13" s="6">
        <v>5</v>
      </c>
      <c r="E13" s="10">
        <v>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4.25" customHeight="1" x14ac:dyDescent="0.2">
      <c r="A14" s="10"/>
      <c r="B14" s="13" t="s">
        <v>25</v>
      </c>
      <c r="C14" s="10"/>
      <c r="D14" s="9">
        <v>1</v>
      </c>
      <c r="E14" s="10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4.25" customHeight="1" x14ac:dyDescent="0.2">
      <c r="A15" s="10" t="s">
        <v>175</v>
      </c>
      <c r="B15" s="16" t="s">
        <v>176</v>
      </c>
      <c r="C15" s="15">
        <v>50</v>
      </c>
      <c r="D15" s="78"/>
      <c r="E15" s="15"/>
      <c r="F15" s="15">
        <v>1.55</v>
      </c>
      <c r="G15" s="15">
        <v>2.2000000000000002</v>
      </c>
      <c r="H15" s="15">
        <v>9</v>
      </c>
      <c r="I15" s="15">
        <v>41.8</v>
      </c>
      <c r="J15" s="15"/>
      <c r="K15" s="15"/>
      <c r="L15" s="15">
        <v>5.5</v>
      </c>
      <c r="M15" s="15"/>
      <c r="N15" s="15"/>
      <c r="O15" s="15">
        <v>10.81</v>
      </c>
    </row>
    <row r="16" spans="1:15" ht="14.25" customHeight="1" x14ac:dyDescent="0.2">
      <c r="A16" s="10"/>
      <c r="B16" s="13" t="s">
        <v>176</v>
      </c>
      <c r="C16" s="10"/>
      <c r="D16" s="9">
        <v>74.599999999999994</v>
      </c>
      <c r="E16" s="10">
        <v>48.5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4.25" customHeight="1" x14ac:dyDescent="0.2">
      <c r="A17" s="10"/>
      <c r="B17" s="13" t="s">
        <v>32</v>
      </c>
      <c r="C17" s="10"/>
      <c r="D17" s="9">
        <v>1.8</v>
      </c>
      <c r="E17" s="10">
        <v>1.8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4.25" customHeight="1" x14ac:dyDescent="0.2">
      <c r="A18" s="10"/>
      <c r="B18" s="11" t="s">
        <v>28</v>
      </c>
      <c r="C18" s="9">
        <v>30</v>
      </c>
      <c r="D18" s="9">
        <v>30</v>
      </c>
      <c r="E18" s="10">
        <v>30</v>
      </c>
      <c r="F18" s="10">
        <v>2.37</v>
      </c>
      <c r="G18" s="10">
        <v>0.3</v>
      </c>
      <c r="H18" s="10">
        <v>14.49</v>
      </c>
      <c r="I18" s="10">
        <v>70.5</v>
      </c>
      <c r="J18" s="10">
        <v>4.3999999999999997E-2</v>
      </c>
      <c r="K18" s="10">
        <v>1.2E-2</v>
      </c>
      <c r="L18" s="10">
        <v>0</v>
      </c>
      <c r="M18" s="79"/>
      <c r="N18" s="79"/>
      <c r="O18" s="15">
        <v>1.25</v>
      </c>
    </row>
    <row r="19" spans="1:15" ht="14.25" customHeight="1" x14ac:dyDescent="0.2">
      <c r="A19" s="15" t="s">
        <v>179</v>
      </c>
      <c r="B19" s="80" t="s">
        <v>180</v>
      </c>
      <c r="C19" s="15">
        <v>120</v>
      </c>
      <c r="D19" s="78">
        <v>120</v>
      </c>
      <c r="E19" s="15">
        <v>120</v>
      </c>
      <c r="F19" s="15">
        <v>0.48</v>
      </c>
      <c r="G19" s="15">
        <v>0.48</v>
      </c>
      <c r="H19" s="15">
        <v>11.85</v>
      </c>
      <c r="I19" s="15">
        <v>53.16</v>
      </c>
      <c r="J19" s="15">
        <v>18</v>
      </c>
      <c r="K19" s="15">
        <v>0.02</v>
      </c>
      <c r="L19" s="15">
        <v>12</v>
      </c>
      <c r="M19" s="15">
        <v>15</v>
      </c>
      <c r="N19" s="15">
        <v>1.9</v>
      </c>
      <c r="O19" s="15">
        <v>10.68</v>
      </c>
    </row>
    <row r="20" spans="1:15" ht="24.75" customHeight="1" x14ac:dyDescent="0.2">
      <c r="A20" s="24" t="s">
        <v>289</v>
      </c>
      <c r="B20" s="11" t="s">
        <v>290</v>
      </c>
      <c r="C20" s="24">
        <v>200</v>
      </c>
      <c r="D20" s="118"/>
      <c r="E20" s="24"/>
      <c r="F20" s="24">
        <v>3.1</v>
      </c>
      <c r="G20" s="24">
        <v>2.4</v>
      </c>
      <c r="H20" s="24">
        <v>17.2</v>
      </c>
      <c r="I20" s="24">
        <v>103.5</v>
      </c>
      <c r="J20" s="24">
        <v>0.14000000000000001</v>
      </c>
      <c r="K20" s="24">
        <v>0.8</v>
      </c>
      <c r="L20" s="24">
        <v>1.3</v>
      </c>
      <c r="M20" s="10">
        <v>12</v>
      </c>
      <c r="N20" s="10">
        <v>0.8</v>
      </c>
      <c r="O20" s="12">
        <v>8.4600000000000009</v>
      </c>
    </row>
    <row r="21" spans="1:15" ht="14.25" customHeight="1" x14ac:dyDescent="0.2">
      <c r="A21" s="11"/>
      <c r="B21" s="13" t="s">
        <v>291</v>
      </c>
      <c r="C21" s="116"/>
      <c r="D21" s="10">
        <v>3.3</v>
      </c>
      <c r="E21" s="10">
        <v>3.3</v>
      </c>
      <c r="F21" s="116"/>
      <c r="G21" s="116"/>
      <c r="H21" s="116"/>
      <c r="I21" s="116"/>
      <c r="J21" s="117"/>
      <c r="K21" s="117"/>
      <c r="L21" s="117"/>
      <c r="M21" s="116"/>
      <c r="N21" s="116"/>
      <c r="O21" s="116"/>
    </row>
    <row r="22" spans="1:15" ht="14.25" customHeight="1" x14ac:dyDescent="0.2">
      <c r="A22" s="11"/>
      <c r="B22" s="13" t="s">
        <v>19</v>
      </c>
      <c r="C22" s="116"/>
      <c r="D22" s="10">
        <v>11</v>
      </c>
      <c r="E22" s="10">
        <v>11</v>
      </c>
      <c r="F22" s="116"/>
      <c r="G22" s="116"/>
      <c r="H22" s="116"/>
      <c r="I22" s="116"/>
      <c r="J22" s="117"/>
      <c r="K22" s="117"/>
      <c r="L22" s="117"/>
      <c r="M22" s="62"/>
      <c r="N22" s="62"/>
      <c r="O22" s="62"/>
    </row>
    <row r="23" spans="1:15" ht="14.25" customHeight="1" x14ac:dyDescent="0.2">
      <c r="A23" s="10"/>
      <c r="B23" s="13" t="s">
        <v>39</v>
      </c>
      <c r="C23" s="10"/>
      <c r="D23" s="10">
        <v>100</v>
      </c>
      <c r="E23" s="10">
        <v>100</v>
      </c>
      <c r="F23" s="10"/>
      <c r="G23" s="10"/>
      <c r="H23" s="10"/>
      <c r="I23" s="10"/>
      <c r="J23" s="10"/>
      <c r="K23" s="10"/>
      <c r="L23" s="10"/>
      <c r="M23" s="62"/>
      <c r="N23" s="62"/>
      <c r="O23" s="62"/>
    </row>
    <row r="24" spans="1:15" ht="14.25" customHeight="1" x14ac:dyDescent="0.2">
      <c r="A24" s="10"/>
      <c r="B24" s="13" t="s">
        <v>20</v>
      </c>
      <c r="C24" s="10"/>
      <c r="D24" s="10">
        <v>120</v>
      </c>
      <c r="E24" s="10">
        <v>120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4.25" customHeight="1" x14ac:dyDescent="0.2">
      <c r="A25" s="81"/>
      <c r="B25" s="82" t="s">
        <v>181</v>
      </c>
      <c r="C25" s="83"/>
      <c r="D25" s="84"/>
      <c r="E25" s="85"/>
      <c r="F25" s="85">
        <f>SUM(F7:F24)</f>
        <v>22.070000000000004</v>
      </c>
      <c r="G25" s="85">
        <f>SUM(G7:G24)</f>
        <v>19.989999999999998</v>
      </c>
      <c r="H25" s="85">
        <f>SUM(H7:H24)</f>
        <v>65.08</v>
      </c>
      <c r="I25" s="85">
        <f>SUM(I7:I24)</f>
        <v>464.84000000000003</v>
      </c>
      <c r="J25" s="85" t="e">
        <f>J14+J19+#REF!+#REF!+J20</f>
        <v>#REF!</v>
      </c>
      <c r="K25" s="85" t="e">
        <f>K14+K19+#REF!+#REF!+K20</f>
        <v>#REF!</v>
      </c>
      <c r="L25" s="85">
        <f>SUM(L7:L24)</f>
        <v>19.05</v>
      </c>
      <c r="M25" s="85" t="e">
        <f>M14+M19+#REF!+#REF!+M20</f>
        <v>#REF!</v>
      </c>
      <c r="N25" s="85" t="e">
        <f>N14+N19+#REF!+#REF!+N20</f>
        <v>#REF!</v>
      </c>
      <c r="O25" s="85">
        <f>SUM(O7:O24)</f>
        <v>59.24</v>
      </c>
    </row>
    <row r="26" spans="1:15" ht="14.25" customHeight="1" x14ac:dyDescent="0.2">
      <c r="A26" s="130" t="s">
        <v>183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5" ht="25.5" customHeight="1" x14ac:dyDescent="0.2">
      <c r="A27" s="17" t="s">
        <v>91</v>
      </c>
      <c r="B27" s="16" t="s">
        <v>71</v>
      </c>
      <c r="C27" s="24" t="s">
        <v>145</v>
      </c>
      <c r="D27" s="15"/>
      <c r="E27" s="15"/>
      <c r="F27" s="24">
        <v>1.82</v>
      </c>
      <c r="G27" s="24">
        <v>4.91</v>
      </c>
      <c r="H27" s="24">
        <v>12.74</v>
      </c>
      <c r="I27" s="24">
        <v>102.5</v>
      </c>
      <c r="J27" s="24"/>
      <c r="K27" s="24"/>
      <c r="L27" s="24">
        <v>10.29</v>
      </c>
      <c r="M27" s="24"/>
      <c r="N27" s="24"/>
      <c r="O27" s="15">
        <v>8.82</v>
      </c>
    </row>
    <row r="28" spans="1:15" ht="13.5" customHeight="1" x14ac:dyDescent="0.2">
      <c r="A28" s="16"/>
      <c r="B28" s="25" t="s">
        <v>89</v>
      </c>
      <c r="C28" s="32"/>
      <c r="D28" s="15"/>
      <c r="E28" s="15"/>
      <c r="F28" s="32"/>
      <c r="G28" s="32"/>
      <c r="H28" s="32"/>
      <c r="I28" s="32"/>
      <c r="J28" s="32"/>
      <c r="K28" s="32"/>
      <c r="L28" s="32"/>
      <c r="M28" s="32"/>
      <c r="N28" s="32"/>
      <c r="O28" s="15"/>
    </row>
    <row r="29" spans="1:15" x14ac:dyDescent="0.2">
      <c r="A29" s="16"/>
      <c r="B29" s="27" t="s">
        <v>114</v>
      </c>
      <c r="C29" s="32"/>
      <c r="D29" s="63">
        <v>50</v>
      </c>
      <c r="E29" s="64">
        <v>40</v>
      </c>
      <c r="F29" s="32"/>
      <c r="G29" s="32"/>
      <c r="H29" s="32"/>
      <c r="I29" s="32"/>
      <c r="J29" s="32"/>
      <c r="K29" s="32"/>
      <c r="L29" s="32"/>
      <c r="M29" s="32"/>
      <c r="N29" s="32"/>
      <c r="O29" s="15"/>
    </row>
    <row r="30" spans="1:15" x14ac:dyDescent="0.2">
      <c r="A30" s="16"/>
      <c r="B30" s="27" t="s">
        <v>115</v>
      </c>
      <c r="C30" s="32"/>
      <c r="D30" s="63">
        <v>53.3</v>
      </c>
      <c r="E30" s="64">
        <v>40</v>
      </c>
      <c r="F30" s="32"/>
      <c r="G30" s="32"/>
      <c r="H30" s="32"/>
      <c r="I30" s="32"/>
      <c r="J30" s="32"/>
      <c r="K30" s="32"/>
      <c r="L30" s="32"/>
      <c r="M30" s="32"/>
      <c r="N30" s="32"/>
      <c r="O30" s="15"/>
    </row>
    <row r="31" spans="1:15" x14ac:dyDescent="0.2">
      <c r="A31" s="17"/>
      <c r="B31" s="25" t="s">
        <v>82</v>
      </c>
      <c r="C31" s="15"/>
      <c r="D31" s="51">
        <v>25</v>
      </c>
      <c r="E31" s="52">
        <v>20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7"/>
      <c r="B32" s="25" t="s">
        <v>90</v>
      </c>
      <c r="C32" s="15"/>
      <c r="D32" s="53">
        <v>17.2</v>
      </c>
      <c r="E32" s="54">
        <v>12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7"/>
      <c r="B33" s="25" t="s">
        <v>85</v>
      </c>
      <c r="C33" s="15"/>
      <c r="D33" s="53"/>
      <c r="E33" s="54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7"/>
      <c r="B34" s="27" t="s">
        <v>74</v>
      </c>
      <c r="C34" s="15"/>
      <c r="D34" s="51">
        <v>26.7</v>
      </c>
      <c r="E34" s="52">
        <v>20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7"/>
      <c r="B35" s="26" t="s">
        <v>75</v>
      </c>
      <c r="C35" s="15"/>
      <c r="D35" s="57">
        <v>28.6</v>
      </c>
      <c r="E35" s="58">
        <v>20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7"/>
      <c r="B36" s="26" t="s">
        <v>76</v>
      </c>
      <c r="C36" s="15"/>
      <c r="D36" s="57">
        <v>30.8</v>
      </c>
      <c r="E36" s="58">
        <v>20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7"/>
      <c r="B37" s="26" t="s">
        <v>77</v>
      </c>
      <c r="C37" s="15"/>
      <c r="D37" s="63">
        <v>33.299999999999997</v>
      </c>
      <c r="E37" s="64">
        <v>20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7"/>
      <c r="B38" s="25" t="s">
        <v>78</v>
      </c>
      <c r="C38" s="15"/>
      <c r="D38" s="51"/>
      <c r="E38" s="52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7"/>
      <c r="B39" s="27" t="s">
        <v>114</v>
      </c>
      <c r="C39" s="15"/>
      <c r="D39" s="53">
        <v>12.5</v>
      </c>
      <c r="E39" s="54">
        <v>10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7"/>
      <c r="B40" s="27" t="s">
        <v>115</v>
      </c>
      <c r="C40" s="15"/>
      <c r="D40" s="71">
        <v>13.3</v>
      </c>
      <c r="E40" s="72">
        <v>10</v>
      </c>
      <c r="F40" s="15"/>
      <c r="G40" s="15"/>
      <c r="H40" s="15"/>
      <c r="I40" s="15"/>
      <c r="J40" s="15"/>
      <c r="K40" s="15"/>
      <c r="L40" s="15"/>
      <c r="M40" s="15"/>
      <c r="N40" s="15"/>
      <c r="O40" s="32"/>
    </row>
    <row r="41" spans="1:15" x14ac:dyDescent="0.2">
      <c r="A41" s="17"/>
      <c r="B41" s="19" t="s">
        <v>23</v>
      </c>
      <c r="C41" s="15"/>
      <c r="D41" s="53">
        <v>12</v>
      </c>
      <c r="E41" s="54">
        <v>10</v>
      </c>
      <c r="F41" s="15"/>
      <c r="G41" s="15"/>
      <c r="H41" s="15"/>
      <c r="I41" s="15"/>
      <c r="J41" s="44"/>
      <c r="K41" s="44"/>
      <c r="L41" s="44"/>
      <c r="M41" s="44"/>
      <c r="N41" s="44"/>
      <c r="O41" s="30"/>
    </row>
    <row r="42" spans="1:15" x14ac:dyDescent="0.2">
      <c r="A42" s="17"/>
      <c r="B42" s="17" t="s">
        <v>69</v>
      </c>
      <c r="C42" s="15"/>
      <c r="D42" s="51">
        <v>7.5</v>
      </c>
      <c r="E42" s="52">
        <v>7.5</v>
      </c>
      <c r="F42" s="15"/>
      <c r="G42" s="15"/>
      <c r="H42" s="15"/>
      <c r="I42" s="15"/>
      <c r="J42" s="15"/>
      <c r="K42" s="15"/>
      <c r="L42" s="15"/>
      <c r="M42" s="15"/>
      <c r="N42" s="15"/>
      <c r="O42" s="17"/>
    </row>
    <row r="43" spans="1:15" x14ac:dyDescent="0.2">
      <c r="A43" s="17"/>
      <c r="B43" s="17" t="s">
        <v>24</v>
      </c>
      <c r="C43" s="15"/>
      <c r="D43" s="53">
        <v>5</v>
      </c>
      <c r="E43" s="54">
        <v>5</v>
      </c>
      <c r="F43" s="15"/>
      <c r="G43" s="15"/>
      <c r="H43" s="15"/>
      <c r="I43" s="15"/>
      <c r="J43" s="15"/>
      <c r="K43" s="15"/>
      <c r="L43" s="15"/>
      <c r="M43" s="15"/>
      <c r="N43" s="15"/>
      <c r="O43" s="17"/>
    </row>
    <row r="44" spans="1:15" x14ac:dyDescent="0.2">
      <c r="A44" s="17"/>
      <c r="B44" s="17" t="s">
        <v>19</v>
      </c>
      <c r="C44" s="15"/>
      <c r="D44" s="51">
        <v>2.5</v>
      </c>
      <c r="E44" s="52">
        <v>2.5</v>
      </c>
      <c r="F44" s="15"/>
      <c r="G44" s="15"/>
      <c r="H44" s="15"/>
      <c r="I44" s="15"/>
      <c r="J44" s="15"/>
      <c r="K44" s="15"/>
      <c r="L44" s="15"/>
      <c r="M44" s="15"/>
      <c r="N44" s="15"/>
      <c r="O44" s="17"/>
    </row>
    <row r="45" spans="1:15" x14ac:dyDescent="0.2">
      <c r="A45" s="17"/>
      <c r="B45" s="17" t="s">
        <v>25</v>
      </c>
      <c r="C45" s="15"/>
      <c r="D45" s="57">
        <v>2.5</v>
      </c>
      <c r="E45" s="58">
        <v>2.5</v>
      </c>
      <c r="F45" s="15"/>
      <c r="G45" s="15"/>
      <c r="H45" s="15"/>
      <c r="I45" s="15"/>
      <c r="J45" s="15"/>
      <c r="K45" s="15"/>
      <c r="L45" s="15"/>
      <c r="M45" s="15"/>
      <c r="N45" s="15"/>
      <c r="O45" s="17"/>
    </row>
    <row r="46" spans="1:15" x14ac:dyDescent="0.2">
      <c r="A46" s="17"/>
      <c r="B46" s="17" t="s">
        <v>42</v>
      </c>
      <c r="C46" s="15"/>
      <c r="D46" s="53">
        <v>200</v>
      </c>
      <c r="E46" s="54">
        <v>200</v>
      </c>
      <c r="F46" s="15"/>
      <c r="G46" s="15"/>
      <c r="H46" s="15"/>
      <c r="I46" s="15"/>
      <c r="J46" s="15"/>
      <c r="K46" s="15"/>
      <c r="L46" s="15"/>
      <c r="M46" s="15"/>
      <c r="N46" s="15"/>
      <c r="O46" s="17"/>
    </row>
    <row r="47" spans="1:15" ht="12.75" customHeight="1" x14ac:dyDescent="0.2">
      <c r="A47" s="17"/>
      <c r="B47" s="17" t="s">
        <v>26</v>
      </c>
      <c r="C47" s="15"/>
      <c r="D47" s="59">
        <v>5</v>
      </c>
      <c r="E47" s="60">
        <v>5</v>
      </c>
      <c r="F47" s="15"/>
      <c r="G47" s="15"/>
      <c r="H47" s="15"/>
      <c r="I47" s="15"/>
      <c r="J47" s="15"/>
      <c r="K47" s="15"/>
      <c r="L47" s="15"/>
      <c r="M47" s="15"/>
      <c r="N47" s="15"/>
      <c r="O47" s="17"/>
    </row>
    <row r="48" spans="1:15" ht="15" customHeight="1" x14ac:dyDescent="0.2">
      <c r="A48" s="6" t="s">
        <v>292</v>
      </c>
      <c r="B48" s="7" t="s">
        <v>293</v>
      </c>
      <c r="C48" s="8" t="s">
        <v>294</v>
      </c>
      <c r="D48" s="9"/>
      <c r="E48" s="10"/>
      <c r="F48" s="10">
        <v>25.85</v>
      </c>
      <c r="G48" s="10">
        <v>20.72</v>
      </c>
      <c r="H48" s="10">
        <v>5.48</v>
      </c>
      <c r="I48" s="10">
        <v>311.67</v>
      </c>
      <c r="J48" s="10"/>
      <c r="K48" s="10"/>
      <c r="L48" s="10">
        <v>0.02</v>
      </c>
      <c r="M48" s="10"/>
      <c r="N48" s="10"/>
      <c r="O48" s="9">
        <v>91.75</v>
      </c>
    </row>
    <row r="49" spans="1:15" x14ac:dyDescent="0.2">
      <c r="A49" s="6"/>
      <c r="B49" s="19" t="s">
        <v>84</v>
      </c>
      <c r="C49" s="8"/>
      <c r="D49" s="48">
        <v>164.6</v>
      </c>
      <c r="E49" s="48">
        <v>158</v>
      </c>
      <c r="F49" s="10"/>
      <c r="G49" s="10"/>
      <c r="H49" s="10"/>
      <c r="I49" s="10"/>
      <c r="J49" s="10"/>
      <c r="K49" s="10"/>
      <c r="L49" s="10"/>
      <c r="M49" s="10"/>
      <c r="N49" s="10"/>
      <c r="O49" s="8"/>
    </row>
    <row r="50" spans="1:15" x14ac:dyDescent="0.2">
      <c r="A50" s="6"/>
      <c r="B50" s="19" t="s">
        <v>23</v>
      </c>
      <c r="C50" s="8"/>
      <c r="D50" s="48">
        <v>58</v>
      </c>
      <c r="E50" s="48">
        <v>48</v>
      </c>
      <c r="F50" s="10"/>
      <c r="G50" s="10"/>
      <c r="H50" s="10"/>
      <c r="I50" s="10"/>
      <c r="J50" s="10"/>
      <c r="K50" s="10"/>
      <c r="L50" s="10"/>
      <c r="M50" s="10"/>
      <c r="N50" s="10"/>
      <c r="O50" s="8"/>
    </row>
    <row r="51" spans="1:15" x14ac:dyDescent="0.2">
      <c r="A51" s="6"/>
      <c r="B51" s="19" t="s">
        <v>24</v>
      </c>
      <c r="C51" s="8"/>
      <c r="D51" s="48">
        <v>14</v>
      </c>
      <c r="E51" s="48">
        <v>14</v>
      </c>
      <c r="F51" s="10"/>
      <c r="G51" s="10"/>
      <c r="H51" s="10"/>
      <c r="I51" s="10"/>
      <c r="J51" s="10"/>
      <c r="K51" s="10"/>
      <c r="L51" s="10"/>
      <c r="M51" s="10"/>
      <c r="N51" s="10"/>
      <c r="O51" s="8"/>
    </row>
    <row r="52" spans="1:15" x14ac:dyDescent="0.2">
      <c r="A52" s="6"/>
      <c r="B52" s="19" t="s">
        <v>27</v>
      </c>
      <c r="C52" s="8"/>
      <c r="D52" s="48">
        <v>8</v>
      </c>
      <c r="E52" s="48">
        <v>8</v>
      </c>
      <c r="F52" s="10"/>
      <c r="G52" s="10"/>
      <c r="H52" s="10"/>
      <c r="I52" s="10"/>
      <c r="J52" s="10"/>
      <c r="K52" s="10"/>
      <c r="L52" s="10"/>
      <c r="M52" s="10"/>
      <c r="N52" s="10"/>
      <c r="O52" s="8"/>
    </row>
    <row r="53" spans="1:15" s="14" customFormat="1" x14ac:dyDescent="0.2">
      <c r="A53" s="6"/>
      <c r="B53" s="19" t="s">
        <v>26</v>
      </c>
      <c r="C53" s="9"/>
      <c r="D53" s="48">
        <v>46</v>
      </c>
      <c r="E53" s="48">
        <v>46</v>
      </c>
      <c r="F53" s="15"/>
      <c r="G53" s="15"/>
      <c r="H53" s="15"/>
      <c r="I53" s="15"/>
      <c r="J53" s="22"/>
      <c r="K53" s="22"/>
      <c r="L53" s="22"/>
      <c r="M53" s="22"/>
      <c r="N53" s="22"/>
      <c r="O53" s="22"/>
    </row>
    <row r="54" spans="1:15" s="14" customFormat="1" x14ac:dyDescent="0.2">
      <c r="A54" s="6"/>
      <c r="B54" s="19" t="s">
        <v>25</v>
      </c>
      <c r="C54" s="9"/>
      <c r="D54" s="48">
        <v>2</v>
      </c>
      <c r="E54" s="48">
        <v>2</v>
      </c>
      <c r="F54" s="10"/>
      <c r="G54" s="10"/>
      <c r="H54" s="10"/>
      <c r="I54" s="10"/>
      <c r="J54" s="22"/>
      <c r="K54" s="22"/>
      <c r="L54" s="22"/>
      <c r="M54" s="22"/>
      <c r="N54" s="22"/>
      <c r="O54" s="22"/>
    </row>
    <row r="55" spans="1:15" ht="24.75" customHeight="1" x14ac:dyDescent="0.2">
      <c r="A55" s="13" t="s">
        <v>54</v>
      </c>
      <c r="B55" s="11" t="s">
        <v>55</v>
      </c>
      <c r="C55" s="10" t="s">
        <v>184</v>
      </c>
      <c r="D55" s="10"/>
      <c r="E55" s="10"/>
      <c r="F55" s="10">
        <v>4.78</v>
      </c>
      <c r="G55" s="10">
        <v>5.0599999999999996</v>
      </c>
      <c r="H55" s="10">
        <v>26.65</v>
      </c>
      <c r="I55" s="10">
        <v>171.25</v>
      </c>
      <c r="J55" s="10">
        <v>5.1999999999999998E-2</v>
      </c>
      <c r="K55" s="10">
        <v>1.2999999999999999E-2</v>
      </c>
      <c r="L55" s="10">
        <v>0</v>
      </c>
      <c r="M55" s="10"/>
      <c r="N55" s="10"/>
      <c r="O55" s="10">
        <v>6.78</v>
      </c>
    </row>
    <row r="56" spans="1:15" x14ac:dyDescent="0.2">
      <c r="A56" s="13"/>
      <c r="B56" s="13" t="s">
        <v>56</v>
      </c>
      <c r="C56" s="10"/>
      <c r="D56" s="10">
        <v>52.5</v>
      </c>
      <c r="E56" s="10">
        <v>52.5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2">
      <c r="A57" s="13"/>
      <c r="B57" s="13" t="s">
        <v>32</v>
      </c>
      <c r="C57" s="10"/>
      <c r="D57" s="10">
        <v>5</v>
      </c>
      <c r="E57" s="10">
        <v>5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2">
      <c r="A58" s="10"/>
      <c r="B58" s="19" t="s">
        <v>86</v>
      </c>
      <c r="C58" s="10"/>
      <c r="D58" s="9">
        <v>2.5</v>
      </c>
      <c r="E58" s="10">
        <v>2.5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2">
      <c r="A59" s="10"/>
      <c r="B59" s="11" t="s">
        <v>28</v>
      </c>
      <c r="C59" s="10">
        <v>20</v>
      </c>
      <c r="D59" s="9">
        <v>20</v>
      </c>
      <c r="E59" s="10">
        <v>20</v>
      </c>
      <c r="F59" s="10">
        <v>1.58</v>
      </c>
      <c r="G59" s="10">
        <v>0.2</v>
      </c>
      <c r="H59" s="10">
        <v>9.66</v>
      </c>
      <c r="I59" s="10">
        <v>47</v>
      </c>
      <c r="J59" s="10">
        <v>3.3000000000000002E-2</v>
      </c>
      <c r="K59" s="10">
        <v>8.9999999999999993E-3</v>
      </c>
      <c r="L59" s="10">
        <v>0</v>
      </c>
      <c r="M59" s="10">
        <v>6</v>
      </c>
      <c r="N59" s="10">
        <v>0.33</v>
      </c>
      <c r="O59" s="10">
        <v>0.83</v>
      </c>
    </row>
    <row r="60" spans="1:15" x14ac:dyDescent="0.2">
      <c r="A60" s="11"/>
      <c r="B60" s="11" t="s">
        <v>185</v>
      </c>
      <c r="C60" s="10">
        <v>30</v>
      </c>
      <c r="D60" s="9">
        <v>30</v>
      </c>
      <c r="E60" s="10">
        <v>30</v>
      </c>
      <c r="F60" s="10">
        <v>1.98</v>
      </c>
      <c r="G60" s="10">
        <v>0.36</v>
      </c>
      <c r="H60" s="10">
        <v>10.02</v>
      </c>
      <c r="I60" s="10">
        <v>52.2</v>
      </c>
      <c r="J60" s="10">
        <v>5.3999999999999999E-2</v>
      </c>
      <c r="K60" s="10">
        <v>2.4E-2</v>
      </c>
      <c r="L60" s="10">
        <v>0</v>
      </c>
      <c r="M60" s="10">
        <v>14.4</v>
      </c>
      <c r="N60" s="10">
        <v>15</v>
      </c>
      <c r="O60" s="10">
        <v>1.74</v>
      </c>
    </row>
    <row r="61" spans="1:15" x14ac:dyDescent="0.2">
      <c r="A61" s="10" t="s">
        <v>221</v>
      </c>
      <c r="B61" s="11" t="s">
        <v>222</v>
      </c>
      <c r="C61" s="10">
        <v>200</v>
      </c>
      <c r="D61" s="10"/>
      <c r="E61" s="10"/>
      <c r="F61" s="10">
        <v>0.28000000000000003</v>
      </c>
      <c r="G61" s="10">
        <v>0.06</v>
      </c>
      <c r="H61" s="10">
        <v>27.88</v>
      </c>
      <c r="I61" s="10">
        <v>113.15</v>
      </c>
      <c r="J61" s="10">
        <v>0.02</v>
      </c>
      <c r="K61" s="10">
        <v>0</v>
      </c>
      <c r="L61" s="10">
        <v>5.6</v>
      </c>
      <c r="M61" s="10">
        <v>18</v>
      </c>
      <c r="N61" s="10">
        <v>0.9</v>
      </c>
      <c r="O61" s="10">
        <v>4.63</v>
      </c>
    </row>
    <row r="62" spans="1:15" x14ac:dyDescent="0.2">
      <c r="A62" s="10"/>
      <c r="B62" s="13" t="s">
        <v>223</v>
      </c>
      <c r="C62" s="10"/>
      <c r="D62" s="10">
        <v>20</v>
      </c>
      <c r="E62" s="10">
        <v>50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2">
      <c r="A63" s="10"/>
      <c r="B63" s="13" t="s">
        <v>20</v>
      </c>
      <c r="C63" s="10"/>
      <c r="D63" s="10">
        <v>200</v>
      </c>
      <c r="E63" s="10">
        <v>200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2">
      <c r="A64" s="10"/>
      <c r="B64" s="13" t="s">
        <v>19</v>
      </c>
      <c r="C64" s="10"/>
      <c r="D64" s="10">
        <v>20</v>
      </c>
      <c r="E64" s="10">
        <v>20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7" x14ac:dyDescent="0.2">
      <c r="A65" s="10"/>
      <c r="B65" s="13" t="s">
        <v>29</v>
      </c>
      <c r="C65" s="10"/>
      <c r="D65" s="10">
        <v>0.2</v>
      </c>
      <c r="E65" s="10">
        <v>0.2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Q65" s="23"/>
    </row>
    <row r="66" spans="1:17" ht="15" customHeight="1" x14ac:dyDescent="0.2">
      <c r="A66" s="81"/>
      <c r="B66" s="82" t="s">
        <v>37</v>
      </c>
      <c r="C66" s="83"/>
      <c r="D66" s="84"/>
      <c r="E66" s="85"/>
      <c r="F66" s="85">
        <f>SUM(F27:F65)</f>
        <v>36.29</v>
      </c>
      <c r="G66" s="85">
        <f>SUM(G27:G65)</f>
        <v>31.309999999999995</v>
      </c>
      <c r="H66" s="85">
        <f>SUM(H27:H65)</f>
        <v>92.429999999999993</v>
      </c>
      <c r="I66" s="85">
        <f>SUM(I27:I65)</f>
        <v>797.7700000000001</v>
      </c>
      <c r="J66" s="85" t="e">
        <f>J27+J47+#REF!+J60+J61</f>
        <v>#REF!</v>
      </c>
      <c r="K66" s="85" t="e">
        <f>K27+K47+#REF!+K60+K61</f>
        <v>#REF!</v>
      </c>
      <c r="L66" s="85">
        <f>SUM(L27:L65)</f>
        <v>15.909999999999998</v>
      </c>
      <c r="M66" s="85" t="e">
        <f>M27+M47+#REF!+M60+M61</f>
        <v>#REF!</v>
      </c>
      <c r="N66" s="85" t="e">
        <f>N27+N47+#REF!+N60+N61</f>
        <v>#REF!</v>
      </c>
      <c r="O66" s="92">
        <f>SUM(O27:O65)</f>
        <v>114.54999999999998</v>
      </c>
    </row>
    <row r="67" spans="1:17" ht="15" customHeight="1" x14ac:dyDescent="0.2">
      <c r="A67" s="86"/>
      <c r="B67" s="87" t="s">
        <v>189</v>
      </c>
      <c r="C67" s="88"/>
      <c r="D67" s="89"/>
      <c r="E67" s="90"/>
      <c r="F67" s="90">
        <f>SUM(F66,F25)</f>
        <v>58.36</v>
      </c>
      <c r="G67" s="90">
        <f>SUM(G66,G25)</f>
        <v>51.3</v>
      </c>
      <c r="H67" s="90">
        <f>SUM(H66,H25)</f>
        <v>157.51</v>
      </c>
      <c r="I67" s="90">
        <f>SUM(I66,I25)</f>
        <v>1262.6100000000001</v>
      </c>
      <c r="J67" s="90"/>
      <c r="K67" s="90"/>
      <c r="L67" s="90">
        <f>SUM(L66,L25)</f>
        <v>34.96</v>
      </c>
      <c r="M67" s="90"/>
      <c r="N67" s="90"/>
      <c r="O67" s="91">
        <f>SUM(O66,O25)</f>
        <v>173.79</v>
      </c>
    </row>
    <row r="68" spans="1:17" ht="15.75" customHeight="1" x14ac:dyDescent="0.2">
      <c r="A68" s="122" t="s">
        <v>30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1:17" ht="15.75" customHeight="1" x14ac:dyDescent="0.2">
      <c r="A69" s="130" t="s">
        <v>182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2"/>
    </row>
    <row r="70" spans="1:17" ht="15.75" customHeight="1" x14ac:dyDescent="0.2">
      <c r="A70" s="13" t="s">
        <v>118</v>
      </c>
      <c r="B70" s="31" t="s">
        <v>190</v>
      </c>
      <c r="C70" s="9" t="s">
        <v>160</v>
      </c>
      <c r="D70" s="10"/>
      <c r="E70" s="10"/>
      <c r="F70" s="10">
        <v>14.8</v>
      </c>
      <c r="G70" s="10">
        <v>18.8</v>
      </c>
      <c r="H70" s="10">
        <v>11.6</v>
      </c>
      <c r="I70" s="10">
        <v>274</v>
      </c>
      <c r="J70" s="10"/>
      <c r="K70" s="10"/>
      <c r="L70" s="10">
        <v>1.1499999999999999</v>
      </c>
      <c r="M70" s="10"/>
      <c r="N70" s="10"/>
      <c r="O70" s="10">
        <v>28.46</v>
      </c>
    </row>
    <row r="71" spans="1:17" ht="15.75" customHeight="1" x14ac:dyDescent="0.2">
      <c r="A71" s="13"/>
      <c r="B71" s="13" t="s">
        <v>120</v>
      </c>
      <c r="C71" s="10"/>
      <c r="D71" s="10">
        <v>90</v>
      </c>
      <c r="E71" s="10">
        <v>66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7" ht="15.75" customHeight="1" x14ac:dyDescent="0.2">
      <c r="A72" s="13"/>
      <c r="B72" s="13" t="s">
        <v>52</v>
      </c>
      <c r="C72" s="10"/>
      <c r="D72" s="10">
        <v>18</v>
      </c>
      <c r="E72" s="10">
        <v>18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7" ht="15.75" customHeight="1" x14ac:dyDescent="0.2">
      <c r="A73" s="13"/>
      <c r="B73" s="13" t="s">
        <v>20</v>
      </c>
      <c r="C73" s="10"/>
      <c r="D73" s="10">
        <v>26</v>
      </c>
      <c r="E73" s="10">
        <v>26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7" ht="15.75" customHeight="1" x14ac:dyDescent="0.2">
      <c r="A74" s="13"/>
      <c r="B74" s="13" t="s">
        <v>33</v>
      </c>
      <c r="C74" s="10"/>
      <c r="D74" s="10">
        <v>10</v>
      </c>
      <c r="E74" s="10">
        <v>10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7" ht="15.75" customHeight="1" x14ac:dyDescent="0.2">
      <c r="A75" s="13"/>
      <c r="B75" s="13" t="s">
        <v>25</v>
      </c>
      <c r="C75" s="10"/>
      <c r="D75" s="10">
        <v>2</v>
      </c>
      <c r="E75" s="10">
        <v>2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7" ht="15.75" customHeight="1" x14ac:dyDescent="0.2">
      <c r="A76" s="13"/>
      <c r="B76" s="13" t="s">
        <v>121</v>
      </c>
      <c r="C76" s="10"/>
      <c r="D76" s="10"/>
      <c r="E76" s="10">
        <v>116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7" ht="15.75" customHeight="1" x14ac:dyDescent="0.2">
      <c r="A77" s="13"/>
      <c r="B77" s="13" t="s">
        <v>24</v>
      </c>
      <c r="C77" s="10"/>
      <c r="D77" s="10">
        <v>10</v>
      </c>
      <c r="E77" s="10">
        <v>10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7" ht="15.75" customHeight="1" x14ac:dyDescent="0.2">
      <c r="A78" s="13"/>
      <c r="B78" s="13" t="s">
        <v>32</v>
      </c>
      <c r="C78" s="10"/>
      <c r="D78" s="10">
        <v>5</v>
      </c>
      <c r="E78" s="10">
        <v>5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7" ht="24.75" customHeight="1" x14ac:dyDescent="0.2">
      <c r="A79" s="10" t="s">
        <v>150</v>
      </c>
      <c r="B79" s="11" t="s">
        <v>151</v>
      </c>
      <c r="C79" s="10" t="s">
        <v>184</v>
      </c>
      <c r="D79" s="9"/>
      <c r="E79" s="10"/>
      <c r="F79" s="10">
        <v>3.75</v>
      </c>
      <c r="G79" s="15">
        <v>4.17</v>
      </c>
      <c r="H79" s="10">
        <v>24.08</v>
      </c>
      <c r="I79" s="10">
        <v>146</v>
      </c>
      <c r="J79" s="10"/>
      <c r="K79" s="10"/>
      <c r="L79" s="10">
        <v>21.98</v>
      </c>
      <c r="M79" s="10"/>
      <c r="N79" s="10"/>
      <c r="O79" s="9">
        <v>10.91</v>
      </c>
    </row>
    <row r="80" spans="1:17" ht="15.75" customHeight="1" x14ac:dyDescent="0.2">
      <c r="A80" s="10"/>
      <c r="B80" s="13" t="s">
        <v>85</v>
      </c>
      <c r="C80" s="10"/>
      <c r="D80" s="9"/>
      <c r="E80" s="10"/>
      <c r="F80" s="10"/>
      <c r="G80" s="15"/>
      <c r="H80" s="10"/>
      <c r="I80" s="10"/>
      <c r="J80" s="10"/>
      <c r="K80" s="10"/>
      <c r="L80" s="10"/>
      <c r="M80" s="10"/>
      <c r="N80" s="10"/>
      <c r="O80" s="9"/>
    </row>
    <row r="81" spans="1:15" ht="15.75" customHeight="1" x14ac:dyDescent="0.2">
      <c r="A81" s="10"/>
      <c r="B81" s="27" t="s">
        <v>74</v>
      </c>
      <c r="C81" s="10"/>
      <c r="D81" s="9">
        <v>200</v>
      </c>
      <c r="E81" s="10">
        <v>150</v>
      </c>
      <c r="F81" s="10"/>
      <c r="G81" s="15"/>
      <c r="H81" s="10"/>
      <c r="I81" s="10"/>
      <c r="J81" s="10"/>
      <c r="K81" s="10"/>
      <c r="L81" s="10"/>
      <c r="M81" s="10"/>
      <c r="N81" s="10"/>
      <c r="O81" s="9"/>
    </row>
    <row r="82" spans="1:15" ht="15.75" customHeight="1" x14ac:dyDescent="0.2">
      <c r="A82" s="10"/>
      <c r="B82" s="26" t="s">
        <v>75</v>
      </c>
      <c r="C82" s="10"/>
      <c r="D82" s="9">
        <v>214.3</v>
      </c>
      <c r="E82" s="10">
        <v>150</v>
      </c>
      <c r="F82" s="10"/>
      <c r="G82" s="15"/>
      <c r="H82" s="10"/>
      <c r="I82" s="10"/>
      <c r="J82" s="10"/>
      <c r="K82" s="10"/>
      <c r="L82" s="10"/>
      <c r="M82" s="10"/>
      <c r="N82" s="10"/>
      <c r="O82" s="9"/>
    </row>
    <row r="83" spans="1:15" ht="15.75" customHeight="1" x14ac:dyDescent="0.2">
      <c r="A83" s="10"/>
      <c r="B83" s="26" t="s">
        <v>76</v>
      </c>
      <c r="C83" s="10"/>
      <c r="D83" s="93">
        <v>237.7</v>
      </c>
      <c r="E83" s="10">
        <v>150</v>
      </c>
      <c r="F83" s="10"/>
      <c r="G83" s="15"/>
      <c r="H83" s="10"/>
      <c r="I83" s="10"/>
      <c r="J83" s="10"/>
      <c r="K83" s="10"/>
      <c r="L83" s="10"/>
      <c r="M83" s="10"/>
      <c r="N83" s="10"/>
      <c r="O83" s="9"/>
    </row>
    <row r="84" spans="1:15" ht="15.75" customHeight="1" x14ac:dyDescent="0.2">
      <c r="A84" s="10"/>
      <c r="B84" s="26" t="s">
        <v>77</v>
      </c>
      <c r="C84" s="10"/>
      <c r="D84" s="9">
        <v>250</v>
      </c>
      <c r="E84" s="10">
        <v>150</v>
      </c>
      <c r="F84" s="10"/>
      <c r="G84" s="15"/>
      <c r="H84" s="10"/>
      <c r="I84" s="10"/>
      <c r="J84" s="10"/>
      <c r="K84" s="10"/>
      <c r="L84" s="10"/>
      <c r="M84" s="10"/>
      <c r="N84" s="10"/>
      <c r="O84" s="9"/>
    </row>
    <row r="85" spans="1:15" ht="15.75" customHeight="1" x14ac:dyDescent="0.2">
      <c r="A85" s="10"/>
      <c r="B85" s="13" t="s">
        <v>152</v>
      </c>
      <c r="C85" s="10"/>
      <c r="D85" s="9"/>
      <c r="E85" s="10">
        <v>145.5</v>
      </c>
      <c r="F85" s="10"/>
      <c r="G85" s="15"/>
      <c r="H85" s="10"/>
      <c r="I85" s="10"/>
      <c r="J85" s="10"/>
      <c r="K85" s="10"/>
      <c r="L85" s="10"/>
      <c r="M85" s="10"/>
      <c r="N85" s="10"/>
      <c r="O85" s="9"/>
    </row>
    <row r="86" spans="1:15" ht="15.75" customHeight="1" x14ac:dyDescent="0.2">
      <c r="A86" s="10"/>
      <c r="B86" s="13" t="s">
        <v>32</v>
      </c>
      <c r="C86" s="10"/>
      <c r="D86" s="9">
        <v>5</v>
      </c>
      <c r="E86" s="10">
        <v>5</v>
      </c>
      <c r="F86" s="10"/>
      <c r="G86" s="15"/>
      <c r="H86" s="10"/>
      <c r="I86" s="10"/>
      <c r="J86" s="10"/>
      <c r="K86" s="10"/>
      <c r="L86" s="10"/>
      <c r="M86" s="10"/>
      <c r="N86" s="10"/>
      <c r="O86" s="9"/>
    </row>
    <row r="87" spans="1:15" ht="15.75" customHeight="1" x14ac:dyDescent="0.2">
      <c r="A87" s="10"/>
      <c r="B87" s="13" t="s">
        <v>25</v>
      </c>
      <c r="C87" s="10"/>
      <c r="D87" s="9">
        <v>1.5</v>
      </c>
      <c r="E87" s="10">
        <v>1.5</v>
      </c>
      <c r="F87" s="10"/>
      <c r="G87" s="15"/>
      <c r="H87" s="10"/>
      <c r="I87" s="10"/>
      <c r="J87" s="10"/>
      <c r="K87" s="10"/>
      <c r="L87" s="10"/>
      <c r="M87" s="10"/>
      <c r="N87" s="10"/>
      <c r="O87" s="9"/>
    </row>
    <row r="88" spans="1:15" ht="15.75" customHeight="1" x14ac:dyDescent="0.2">
      <c r="A88" s="6" t="s">
        <v>284</v>
      </c>
      <c r="B88" s="7" t="s">
        <v>232</v>
      </c>
      <c r="C88" s="9">
        <v>50</v>
      </c>
      <c r="D88" s="9"/>
      <c r="E88" s="10"/>
      <c r="F88" s="15">
        <v>0.4</v>
      </c>
      <c r="G88" s="15">
        <v>0</v>
      </c>
      <c r="H88" s="15">
        <v>1.7</v>
      </c>
      <c r="I88" s="15">
        <v>8</v>
      </c>
      <c r="J88" s="22">
        <v>1.2E-2</v>
      </c>
      <c r="K88" s="22">
        <v>1.2E-2</v>
      </c>
      <c r="L88" s="22">
        <v>1.5</v>
      </c>
      <c r="M88" s="22"/>
      <c r="N88" s="22"/>
      <c r="O88" s="22">
        <v>4.7300000000000004</v>
      </c>
    </row>
    <row r="89" spans="1:15" ht="15.75" customHeight="1" x14ac:dyDescent="0.2">
      <c r="A89" s="6"/>
      <c r="B89" s="19" t="s">
        <v>283</v>
      </c>
      <c r="C89" s="9"/>
      <c r="D89" s="9">
        <v>52.6</v>
      </c>
      <c r="E89" s="10">
        <v>50</v>
      </c>
      <c r="F89" s="10"/>
      <c r="G89" s="10"/>
      <c r="H89" s="10"/>
      <c r="I89" s="10"/>
      <c r="J89" s="22"/>
      <c r="K89" s="22"/>
      <c r="L89" s="22"/>
      <c r="M89" s="22"/>
      <c r="N89" s="22"/>
      <c r="O89" s="22"/>
    </row>
    <row r="90" spans="1:15" ht="15.75" customHeight="1" x14ac:dyDescent="0.2">
      <c r="A90" s="10"/>
      <c r="B90" s="11" t="s">
        <v>185</v>
      </c>
      <c r="C90" s="9">
        <v>30</v>
      </c>
      <c r="D90" s="9">
        <v>30</v>
      </c>
      <c r="E90" s="10">
        <v>30</v>
      </c>
      <c r="F90" s="10">
        <v>1.98</v>
      </c>
      <c r="G90" s="10">
        <v>0.36</v>
      </c>
      <c r="H90" s="10">
        <v>10.02</v>
      </c>
      <c r="I90" s="10">
        <v>52.2</v>
      </c>
      <c r="J90" s="10">
        <v>0.06</v>
      </c>
      <c r="K90" s="10">
        <v>0.03</v>
      </c>
      <c r="L90" s="10">
        <v>0</v>
      </c>
      <c r="M90" s="10">
        <v>19.2</v>
      </c>
      <c r="N90" s="10">
        <v>20</v>
      </c>
      <c r="O90" s="12">
        <v>1.74</v>
      </c>
    </row>
    <row r="91" spans="1:15" ht="15.75" customHeight="1" x14ac:dyDescent="0.2">
      <c r="A91" s="13" t="s">
        <v>191</v>
      </c>
      <c r="B91" s="11" t="s">
        <v>192</v>
      </c>
      <c r="C91" s="10" t="s">
        <v>193</v>
      </c>
      <c r="D91" s="10"/>
      <c r="E91" s="10"/>
      <c r="F91" s="10">
        <v>0.09</v>
      </c>
      <c r="G91" s="10">
        <v>0.01</v>
      </c>
      <c r="H91" s="10">
        <v>16</v>
      </c>
      <c r="I91" s="10">
        <v>60</v>
      </c>
      <c r="J91" s="10">
        <v>0</v>
      </c>
      <c r="K91" s="10">
        <v>0</v>
      </c>
      <c r="L91" s="10">
        <v>1.89</v>
      </c>
      <c r="M91" s="24">
        <v>0</v>
      </c>
      <c r="N91" s="24">
        <v>0</v>
      </c>
      <c r="O91" s="24">
        <v>2.37</v>
      </c>
    </row>
    <row r="92" spans="1:15" ht="15.75" customHeight="1" x14ac:dyDescent="0.2">
      <c r="A92" s="94"/>
      <c r="B92" s="13" t="s">
        <v>194</v>
      </c>
      <c r="C92" s="95"/>
      <c r="D92" s="10">
        <v>0.5</v>
      </c>
      <c r="E92" s="10">
        <v>0.5</v>
      </c>
      <c r="F92" s="95"/>
      <c r="G92" s="95"/>
      <c r="H92" s="95"/>
      <c r="I92" s="95"/>
      <c r="J92" s="95"/>
      <c r="K92" s="95"/>
      <c r="L92" s="95"/>
      <c r="M92" s="115"/>
      <c r="N92" s="115"/>
      <c r="O92" s="115"/>
    </row>
    <row r="93" spans="1:15" ht="15.75" customHeight="1" x14ac:dyDescent="0.2">
      <c r="A93" s="11"/>
      <c r="B93" s="13" t="s">
        <v>20</v>
      </c>
      <c r="C93" s="115"/>
      <c r="D93" s="10">
        <v>216</v>
      </c>
      <c r="E93" s="10">
        <v>200</v>
      </c>
      <c r="F93" s="115"/>
      <c r="G93" s="115"/>
      <c r="H93" s="115"/>
      <c r="I93" s="115"/>
      <c r="J93" s="115"/>
      <c r="K93" s="115"/>
      <c r="L93" s="115"/>
      <c r="M93" s="62"/>
      <c r="N93" s="62"/>
      <c r="O93" s="62"/>
    </row>
    <row r="94" spans="1:15" ht="15.75" customHeight="1" x14ac:dyDescent="0.2">
      <c r="A94" s="11"/>
      <c r="B94" s="13" t="s">
        <v>19</v>
      </c>
      <c r="C94" s="115"/>
      <c r="D94" s="10">
        <v>15</v>
      </c>
      <c r="E94" s="10">
        <v>15</v>
      </c>
      <c r="F94" s="115"/>
      <c r="G94" s="115"/>
      <c r="H94" s="115"/>
      <c r="I94" s="115"/>
      <c r="J94" s="115"/>
      <c r="K94" s="115"/>
      <c r="L94" s="115"/>
      <c r="M94" s="10"/>
      <c r="N94" s="10"/>
      <c r="O94" s="10"/>
    </row>
    <row r="95" spans="1:15" ht="15.75" customHeight="1" x14ac:dyDescent="0.2">
      <c r="A95" s="13"/>
      <c r="B95" s="13" t="s">
        <v>195</v>
      </c>
      <c r="C95" s="10"/>
      <c r="D95" s="10">
        <v>8</v>
      </c>
      <c r="E95" s="10">
        <v>7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.75" customHeight="1" x14ac:dyDescent="0.2">
      <c r="A96" s="96"/>
      <c r="B96" s="82" t="s">
        <v>181</v>
      </c>
      <c r="C96" s="96"/>
      <c r="D96" s="96"/>
      <c r="E96" s="96"/>
      <c r="F96" s="96">
        <f t="shared" ref="F96:O96" si="0">SUM(F70:F94)</f>
        <v>21.02</v>
      </c>
      <c r="G96" s="96">
        <f t="shared" si="0"/>
        <v>23.34</v>
      </c>
      <c r="H96" s="96">
        <f t="shared" si="0"/>
        <v>63.400000000000006</v>
      </c>
      <c r="I96" s="96">
        <f t="shared" si="0"/>
        <v>540.20000000000005</v>
      </c>
      <c r="J96" s="96">
        <f t="shared" si="0"/>
        <v>7.1999999999999995E-2</v>
      </c>
      <c r="K96" s="96">
        <f t="shared" si="0"/>
        <v>4.1999999999999996E-2</v>
      </c>
      <c r="L96" s="96">
        <f t="shared" si="0"/>
        <v>26.52</v>
      </c>
      <c r="M96" s="96">
        <f t="shared" si="0"/>
        <v>19.2</v>
      </c>
      <c r="N96" s="96">
        <f t="shared" si="0"/>
        <v>20</v>
      </c>
      <c r="O96" s="96">
        <f t="shared" si="0"/>
        <v>48.210000000000008</v>
      </c>
    </row>
    <row r="97" spans="1:15" ht="15.75" customHeight="1" x14ac:dyDescent="0.2">
      <c r="A97" s="130" t="s">
        <v>183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2"/>
    </row>
    <row r="98" spans="1:15" x14ac:dyDescent="0.2">
      <c r="A98" s="13" t="s">
        <v>154</v>
      </c>
      <c r="B98" s="11" t="s">
        <v>155</v>
      </c>
      <c r="C98" s="15">
        <v>250</v>
      </c>
      <c r="D98" s="10"/>
      <c r="E98" s="10"/>
      <c r="F98" s="15">
        <v>2.1800000000000002</v>
      </c>
      <c r="G98" s="15">
        <v>4.3899999999999997</v>
      </c>
      <c r="H98" s="15">
        <v>14.29</v>
      </c>
      <c r="I98" s="15">
        <v>91.5</v>
      </c>
      <c r="J98" s="15"/>
      <c r="K98" s="15"/>
      <c r="L98" s="15">
        <v>8.25</v>
      </c>
      <c r="M98" s="15"/>
      <c r="N98" s="15"/>
      <c r="O98" s="15">
        <v>5.79</v>
      </c>
    </row>
    <row r="99" spans="1:15" x14ac:dyDescent="0.2">
      <c r="A99" s="13"/>
      <c r="B99" s="25" t="s">
        <v>85</v>
      </c>
      <c r="C99" s="10"/>
      <c r="D99" s="48"/>
      <c r="E99" s="48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x14ac:dyDescent="0.2">
      <c r="A100" s="13"/>
      <c r="B100" s="27" t="s">
        <v>74</v>
      </c>
      <c r="C100" s="10"/>
      <c r="D100" s="51">
        <v>100</v>
      </c>
      <c r="E100" s="52">
        <v>75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x14ac:dyDescent="0.2">
      <c r="A101" s="13"/>
      <c r="B101" s="26" t="s">
        <v>75</v>
      </c>
      <c r="C101" s="10"/>
      <c r="D101" s="53">
        <v>107</v>
      </c>
      <c r="E101" s="54">
        <v>75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2">
      <c r="A102" s="13"/>
      <c r="B102" s="26" t="s">
        <v>76</v>
      </c>
      <c r="C102" s="10"/>
      <c r="D102" s="51">
        <v>115.4</v>
      </c>
      <c r="E102" s="52">
        <v>75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2">
      <c r="A103" s="13"/>
      <c r="B103" s="26" t="s">
        <v>77</v>
      </c>
      <c r="C103" s="10"/>
      <c r="D103" s="57">
        <v>125</v>
      </c>
      <c r="E103" s="58">
        <v>75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3"/>
      <c r="B104" s="25" t="s">
        <v>78</v>
      </c>
      <c r="C104" s="10"/>
      <c r="D104" s="48"/>
      <c r="E104" s="48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2">
      <c r="A105" s="13"/>
      <c r="B105" s="27" t="s">
        <v>114</v>
      </c>
      <c r="C105" s="10"/>
      <c r="D105" s="51">
        <v>12.5</v>
      </c>
      <c r="E105" s="52">
        <v>10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2">
      <c r="A106" s="13"/>
      <c r="B106" s="27" t="s">
        <v>115</v>
      </c>
      <c r="C106" s="10"/>
      <c r="D106" s="53">
        <v>13.3</v>
      </c>
      <c r="E106" s="54">
        <v>10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2">
      <c r="A107" s="13"/>
      <c r="B107" s="19" t="s">
        <v>23</v>
      </c>
      <c r="C107" s="10"/>
      <c r="D107" s="48">
        <v>12</v>
      </c>
      <c r="E107" s="48">
        <v>10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2">
      <c r="A108" s="13"/>
      <c r="B108" s="13" t="s">
        <v>156</v>
      </c>
      <c r="C108" s="10"/>
      <c r="D108" s="48">
        <v>5</v>
      </c>
      <c r="E108" s="48">
        <v>5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2">
      <c r="A109" s="13"/>
      <c r="B109" s="13" t="s">
        <v>24</v>
      </c>
      <c r="C109" s="10"/>
      <c r="D109" s="48">
        <v>2.5</v>
      </c>
      <c r="E109" s="48">
        <v>2.5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2">
      <c r="A110" s="13"/>
      <c r="B110" s="13" t="s">
        <v>20</v>
      </c>
      <c r="C110" s="10"/>
      <c r="D110" s="48">
        <v>175</v>
      </c>
      <c r="E110" s="48">
        <v>175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x14ac:dyDescent="0.2">
      <c r="A111" s="13"/>
      <c r="B111" s="13" t="s">
        <v>25</v>
      </c>
      <c r="C111" s="10"/>
      <c r="D111" s="48">
        <v>2.5</v>
      </c>
      <c r="E111" s="48">
        <v>2.5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3.5" customHeight="1" x14ac:dyDescent="0.2">
      <c r="A112" s="13" t="s">
        <v>99</v>
      </c>
      <c r="B112" s="11" t="s">
        <v>159</v>
      </c>
      <c r="C112" s="10" t="s">
        <v>160</v>
      </c>
      <c r="D112" s="65"/>
      <c r="E112" s="65"/>
      <c r="F112" s="10">
        <v>16.64</v>
      </c>
      <c r="G112" s="10">
        <v>15.34</v>
      </c>
      <c r="H112" s="10">
        <v>30.29</v>
      </c>
      <c r="I112" s="10">
        <v>165.63</v>
      </c>
      <c r="J112" s="10">
        <v>0.03</v>
      </c>
      <c r="K112" s="10">
        <v>0.01</v>
      </c>
      <c r="L112" s="10">
        <v>1.3</v>
      </c>
      <c r="M112" s="10">
        <v>25.6</v>
      </c>
      <c r="N112" s="10">
        <v>1.44</v>
      </c>
      <c r="O112" s="10">
        <v>27.17</v>
      </c>
    </row>
    <row r="113" spans="1:15" ht="12" customHeight="1" x14ac:dyDescent="0.2">
      <c r="A113" s="13"/>
      <c r="B113" s="13" t="s">
        <v>63</v>
      </c>
      <c r="C113" s="10"/>
      <c r="D113" s="59">
        <v>123</v>
      </c>
      <c r="E113" s="60">
        <v>74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1.25" customHeight="1" x14ac:dyDescent="0.2">
      <c r="A114" s="13"/>
      <c r="B114" s="13" t="s">
        <v>97</v>
      </c>
      <c r="C114" s="10"/>
      <c r="D114" s="51">
        <v>18</v>
      </c>
      <c r="E114" s="52">
        <v>18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2" customHeight="1" x14ac:dyDescent="0.2">
      <c r="A115" s="13"/>
      <c r="B115" s="13" t="s">
        <v>20</v>
      </c>
      <c r="C115" s="10"/>
      <c r="D115" s="53">
        <v>26</v>
      </c>
      <c r="E115" s="54">
        <v>26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2">
      <c r="A116" s="13"/>
      <c r="B116" s="13" t="s">
        <v>98</v>
      </c>
      <c r="C116" s="10"/>
      <c r="D116" s="51">
        <v>4</v>
      </c>
      <c r="E116" s="52">
        <v>4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x14ac:dyDescent="0.2">
      <c r="A117" s="13"/>
      <c r="B117" s="13" t="s">
        <v>33</v>
      </c>
      <c r="C117" s="10"/>
      <c r="D117" s="57">
        <v>10</v>
      </c>
      <c r="E117" s="58">
        <v>10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</row>
    <row r="118" spans="1:15" x14ac:dyDescent="0.2">
      <c r="A118" s="13"/>
      <c r="B118" s="13" t="s">
        <v>24</v>
      </c>
      <c r="C118" s="10"/>
      <c r="D118" s="10">
        <v>6</v>
      </c>
      <c r="E118" s="10">
        <v>6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</row>
    <row r="119" spans="1:15" x14ac:dyDescent="0.2">
      <c r="A119" s="13"/>
      <c r="B119" s="13" t="s">
        <v>32</v>
      </c>
      <c r="C119" s="10"/>
      <c r="D119" s="10">
        <v>5</v>
      </c>
      <c r="E119" s="10">
        <v>5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</row>
    <row r="120" spans="1:15" x14ac:dyDescent="0.2">
      <c r="A120" s="13"/>
      <c r="B120" s="13" t="s">
        <v>25</v>
      </c>
      <c r="C120" s="10"/>
      <c r="D120" s="10">
        <v>1.2</v>
      </c>
      <c r="E120" s="10">
        <v>1.2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</row>
    <row r="121" spans="1:15" ht="25.5" x14ac:dyDescent="0.2">
      <c r="A121" s="13" t="s">
        <v>128</v>
      </c>
      <c r="B121" s="11" t="s">
        <v>149</v>
      </c>
      <c r="C121" s="10" t="s">
        <v>184</v>
      </c>
      <c r="D121" s="10"/>
      <c r="E121" s="10"/>
      <c r="F121" s="10">
        <v>8.86</v>
      </c>
      <c r="G121" s="10">
        <v>5.98</v>
      </c>
      <c r="H121" s="10">
        <v>39.81</v>
      </c>
      <c r="I121" s="10">
        <v>280</v>
      </c>
      <c r="J121" s="10"/>
      <c r="K121" s="10"/>
      <c r="L121" s="10">
        <v>0</v>
      </c>
      <c r="M121" s="10"/>
      <c r="N121" s="10"/>
      <c r="O121" s="10">
        <v>9.16</v>
      </c>
    </row>
    <row r="122" spans="1:15" x14ac:dyDescent="0.2">
      <c r="A122" s="13"/>
      <c r="B122" s="13" t="s">
        <v>70</v>
      </c>
      <c r="C122" s="10"/>
      <c r="D122" s="59">
        <v>71</v>
      </c>
      <c r="E122" s="60">
        <v>71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2">
      <c r="A123" s="13"/>
      <c r="B123" s="13" t="s">
        <v>25</v>
      </c>
      <c r="C123" s="10"/>
      <c r="D123" s="51">
        <v>2.5</v>
      </c>
      <c r="E123" s="52">
        <v>2.5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2">
      <c r="A124" s="13"/>
      <c r="B124" s="13" t="s">
        <v>32</v>
      </c>
      <c r="C124" s="10"/>
      <c r="D124" s="10">
        <v>5</v>
      </c>
      <c r="E124" s="10">
        <v>5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2">
      <c r="A125" s="13"/>
      <c r="B125" s="11" t="s">
        <v>28</v>
      </c>
      <c r="C125" s="10">
        <v>20</v>
      </c>
      <c r="D125" s="9">
        <v>20</v>
      </c>
      <c r="E125" s="10">
        <v>20</v>
      </c>
      <c r="F125" s="10">
        <v>1.58</v>
      </c>
      <c r="G125" s="10">
        <v>0.2</v>
      </c>
      <c r="H125" s="10">
        <v>9.66</v>
      </c>
      <c r="I125" s="10">
        <v>47</v>
      </c>
      <c r="J125" s="10">
        <v>3.3000000000000002E-2</v>
      </c>
      <c r="K125" s="10">
        <v>8.9999999999999993E-3</v>
      </c>
      <c r="L125" s="10">
        <v>0</v>
      </c>
      <c r="M125" s="10">
        <v>6</v>
      </c>
      <c r="N125" s="10">
        <v>0.33</v>
      </c>
      <c r="O125" s="10">
        <v>0.83</v>
      </c>
    </row>
    <row r="126" spans="1:15" ht="12.75" customHeight="1" x14ac:dyDescent="0.2">
      <c r="A126" s="13"/>
      <c r="B126" s="11" t="s">
        <v>185</v>
      </c>
      <c r="C126" s="10">
        <v>30</v>
      </c>
      <c r="D126" s="9">
        <v>30</v>
      </c>
      <c r="E126" s="10">
        <v>30</v>
      </c>
      <c r="F126" s="10">
        <v>1.98</v>
      </c>
      <c r="G126" s="10">
        <v>0.36</v>
      </c>
      <c r="H126" s="10">
        <v>10.02</v>
      </c>
      <c r="I126" s="10">
        <v>52.2</v>
      </c>
      <c r="J126" s="10">
        <v>5.3999999999999999E-2</v>
      </c>
      <c r="K126" s="10">
        <v>2.4E-2</v>
      </c>
      <c r="L126" s="10">
        <v>0</v>
      </c>
      <c r="M126" s="10">
        <v>14.4</v>
      </c>
      <c r="N126" s="10">
        <v>15</v>
      </c>
      <c r="O126" s="10">
        <v>1.74</v>
      </c>
    </row>
    <row r="127" spans="1:15" x14ac:dyDescent="0.2">
      <c r="A127" s="6" t="s">
        <v>186</v>
      </c>
      <c r="B127" s="11" t="s">
        <v>187</v>
      </c>
      <c r="C127" s="9">
        <v>200</v>
      </c>
      <c r="D127" s="8"/>
      <c r="E127" s="10"/>
      <c r="F127" s="12">
        <v>0.24</v>
      </c>
      <c r="G127" s="10">
        <v>0.14000000000000001</v>
      </c>
      <c r="H127" s="10">
        <v>27.83</v>
      </c>
      <c r="I127" s="10">
        <v>113.33</v>
      </c>
      <c r="J127" s="10">
        <v>0.02</v>
      </c>
      <c r="K127" s="10">
        <v>0</v>
      </c>
      <c r="L127" s="10">
        <v>1.72</v>
      </c>
      <c r="M127" s="10">
        <v>12</v>
      </c>
      <c r="N127" s="10">
        <v>0.8</v>
      </c>
      <c r="O127" s="10">
        <v>5.62</v>
      </c>
    </row>
    <row r="128" spans="1:15" x14ac:dyDescent="0.2">
      <c r="A128" s="6"/>
      <c r="B128" s="13" t="s">
        <v>188</v>
      </c>
      <c r="C128" s="8"/>
      <c r="D128" s="9">
        <v>45.3</v>
      </c>
      <c r="E128" s="10">
        <v>40</v>
      </c>
      <c r="F128" s="12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2">
      <c r="A129" s="6"/>
      <c r="B129" s="19" t="s">
        <v>19</v>
      </c>
      <c r="C129" s="18"/>
      <c r="D129" s="9">
        <v>24</v>
      </c>
      <c r="E129" s="10">
        <v>24</v>
      </c>
      <c r="F129" s="68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x14ac:dyDescent="0.2">
      <c r="A130" s="6"/>
      <c r="B130" s="19" t="s">
        <v>29</v>
      </c>
      <c r="C130" s="18"/>
      <c r="D130" s="9">
        <v>0.2</v>
      </c>
      <c r="E130" s="10">
        <v>0.2</v>
      </c>
      <c r="F130" s="68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x14ac:dyDescent="0.2">
      <c r="A131" s="6"/>
      <c r="B131" s="13" t="s">
        <v>20</v>
      </c>
      <c r="C131" s="18"/>
      <c r="D131" s="9">
        <v>172</v>
      </c>
      <c r="E131" s="10">
        <v>172</v>
      </c>
      <c r="F131" s="68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x14ac:dyDescent="0.2">
      <c r="A132" s="85"/>
      <c r="B132" s="97" t="s">
        <v>37</v>
      </c>
      <c r="C132" s="85"/>
      <c r="D132" s="84"/>
      <c r="E132" s="85"/>
      <c r="F132" s="85">
        <f>SUM(F98:F131)</f>
        <v>31.479999999999997</v>
      </c>
      <c r="G132" s="85">
        <f>SUM(G98:G131)</f>
        <v>26.41</v>
      </c>
      <c r="H132" s="85">
        <f>SUM(H98:H131)</f>
        <v>131.89999999999998</v>
      </c>
      <c r="I132" s="85">
        <f>SUM(I98:I131)</f>
        <v>749.66000000000008</v>
      </c>
      <c r="J132" s="85" t="e">
        <f>J98+J112+#REF!+#REF!+#REF!+#REF!+#REF!</f>
        <v>#REF!</v>
      </c>
      <c r="K132" s="85" t="e">
        <f>K98+K112+#REF!+#REF!+#REF!+#REF!+#REF!</f>
        <v>#REF!</v>
      </c>
      <c r="L132" s="85">
        <f>SUM(L98:L131)</f>
        <v>11.270000000000001</v>
      </c>
      <c r="M132" s="85" t="e">
        <f>M98+M112+#REF!+#REF!+#REF!+#REF!+#REF!</f>
        <v>#REF!</v>
      </c>
      <c r="N132" s="85" t="e">
        <f>N98+N112+#REF!+#REF!+#REF!+#REF!+#REF!</f>
        <v>#REF!</v>
      </c>
      <c r="O132" s="85">
        <f>SUM(O98:O131)</f>
        <v>50.31</v>
      </c>
    </row>
    <row r="133" spans="1:15" ht="12.75" customHeight="1" x14ac:dyDescent="0.2">
      <c r="A133" s="98"/>
      <c r="B133" s="87" t="s">
        <v>196</v>
      </c>
      <c r="C133" s="99"/>
      <c r="D133" s="100"/>
      <c r="E133" s="99"/>
      <c r="F133" s="101">
        <f>SUM(F132,F96)</f>
        <v>52.5</v>
      </c>
      <c r="G133" s="101">
        <f>SUM(G132,G96)</f>
        <v>49.75</v>
      </c>
      <c r="H133" s="101">
        <f>SUM(H132,H96)</f>
        <v>195.29999999999998</v>
      </c>
      <c r="I133" s="101">
        <f>SUM(I132,I96)</f>
        <v>1289.8600000000001</v>
      </c>
      <c r="J133" s="101"/>
      <c r="K133" s="101"/>
      <c r="L133" s="101">
        <f>SUM(L132,L96)</f>
        <v>37.79</v>
      </c>
      <c r="M133" s="101"/>
      <c r="N133" s="101"/>
      <c r="O133" s="101">
        <f>SUM(O132,O96)</f>
        <v>98.52000000000001</v>
      </c>
    </row>
    <row r="134" spans="1:15" ht="15.75" customHeight="1" x14ac:dyDescent="0.2">
      <c r="A134" s="122" t="s">
        <v>38</v>
      </c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</row>
    <row r="135" spans="1:15" ht="15.75" customHeight="1" x14ac:dyDescent="0.2">
      <c r="A135" s="130" t="s">
        <v>182</v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2"/>
    </row>
    <row r="136" spans="1:15" ht="15.75" customHeight="1" x14ac:dyDescent="0.2">
      <c r="A136" s="17" t="s">
        <v>197</v>
      </c>
      <c r="B136" s="80" t="s">
        <v>198</v>
      </c>
      <c r="C136" s="15" t="s">
        <v>199</v>
      </c>
      <c r="D136" s="15"/>
      <c r="E136" s="15"/>
      <c r="F136" s="15">
        <v>3.18</v>
      </c>
      <c r="G136" s="15">
        <v>3.89</v>
      </c>
      <c r="H136" s="15">
        <v>21.44</v>
      </c>
      <c r="I136" s="15">
        <v>134</v>
      </c>
      <c r="J136" s="15">
        <v>0.04</v>
      </c>
      <c r="K136" s="15">
        <v>0.02</v>
      </c>
      <c r="L136" s="15">
        <v>0</v>
      </c>
      <c r="M136" s="15">
        <v>20</v>
      </c>
      <c r="N136" s="15">
        <v>0.8</v>
      </c>
      <c r="O136" s="15">
        <v>10.74</v>
      </c>
    </row>
    <row r="137" spans="1:15" ht="15.75" customHeight="1" x14ac:dyDescent="0.2">
      <c r="A137" s="17"/>
      <c r="B137" s="25" t="s">
        <v>200</v>
      </c>
      <c r="C137" s="15"/>
      <c r="D137" s="15">
        <v>31</v>
      </c>
      <c r="E137" s="15">
        <v>31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5.75" customHeight="1" x14ac:dyDescent="0.2">
      <c r="A138" s="102"/>
      <c r="B138" s="17" t="s">
        <v>39</v>
      </c>
      <c r="C138" s="15"/>
      <c r="D138" s="15">
        <v>100</v>
      </c>
      <c r="E138" s="15">
        <v>100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5.75" customHeight="1" x14ac:dyDescent="0.2">
      <c r="A139" s="102"/>
      <c r="B139" s="17" t="s">
        <v>20</v>
      </c>
      <c r="C139" s="15"/>
      <c r="D139" s="15">
        <v>75</v>
      </c>
      <c r="E139" s="15">
        <v>75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15.75" customHeight="1" x14ac:dyDescent="0.2">
      <c r="A140" s="17"/>
      <c r="B140" s="17" t="s">
        <v>19</v>
      </c>
      <c r="C140" s="15"/>
      <c r="D140" s="15">
        <v>6</v>
      </c>
      <c r="E140" s="15">
        <v>6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15.75" customHeight="1" x14ac:dyDescent="0.2">
      <c r="A141" s="17"/>
      <c r="B141" s="17" t="s">
        <v>25</v>
      </c>
      <c r="C141" s="32"/>
      <c r="D141" s="15">
        <v>1</v>
      </c>
      <c r="E141" s="15">
        <v>1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ht="15.75" customHeight="1" x14ac:dyDescent="0.2">
      <c r="A142" s="17"/>
      <c r="B142" s="17" t="s">
        <v>32</v>
      </c>
      <c r="C142" s="32"/>
      <c r="D142" s="15">
        <v>5</v>
      </c>
      <c r="E142" s="15">
        <v>5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5.75" customHeight="1" x14ac:dyDescent="0.2">
      <c r="A143" s="6" t="s">
        <v>177</v>
      </c>
      <c r="B143" s="11" t="s">
        <v>178</v>
      </c>
      <c r="C143" s="9">
        <v>10</v>
      </c>
      <c r="D143" s="9">
        <v>10</v>
      </c>
      <c r="E143" s="10">
        <v>10</v>
      </c>
      <c r="F143" s="10">
        <v>0.08</v>
      </c>
      <c r="G143" s="10">
        <v>7.26</v>
      </c>
      <c r="H143" s="10">
        <v>0.14000000000000001</v>
      </c>
      <c r="I143" s="10">
        <v>66.099999999999994</v>
      </c>
      <c r="J143" s="10">
        <v>0</v>
      </c>
      <c r="K143" s="10">
        <v>0.01</v>
      </c>
      <c r="L143" s="10">
        <v>0</v>
      </c>
      <c r="M143" s="10">
        <v>1</v>
      </c>
      <c r="N143" s="10">
        <v>0</v>
      </c>
      <c r="O143" s="12">
        <v>5.77</v>
      </c>
    </row>
    <row r="144" spans="1:15" ht="15.75" customHeight="1" x14ac:dyDescent="0.2">
      <c r="A144" s="10"/>
      <c r="B144" s="11" t="s">
        <v>28</v>
      </c>
      <c r="C144" s="9">
        <v>30</v>
      </c>
      <c r="D144" s="9">
        <v>30</v>
      </c>
      <c r="E144" s="10">
        <v>30</v>
      </c>
      <c r="F144" s="10">
        <v>2.37</v>
      </c>
      <c r="G144" s="10">
        <v>0.3</v>
      </c>
      <c r="H144" s="10">
        <v>14.49</v>
      </c>
      <c r="I144" s="10">
        <v>70.5</v>
      </c>
      <c r="J144" s="10">
        <v>4.3999999999999997E-2</v>
      </c>
      <c r="K144" s="10">
        <v>1.2E-2</v>
      </c>
      <c r="L144" s="10">
        <v>0</v>
      </c>
      <c r="M144" s="79"/>
      <c r="N144" s="79"/>
      <c r="O144" s="15">
        <v>1.25</v>
      </c>
    </row>
    <row r="145" spans="1:15" ht="15.75" customHeight="1" x14ac:dyDescent="0.2">
      <c r="A145" s="10" t="s">
        <v>201</v>
      </c>
      <c r="B145" s="11" t="s">
        <v>202</v>
      </c>
      <c r="C145" s="10">
        <v>15</v>
      </c>
      <c r="D145" s="9">
        <v>16</v>
      </c>
      <c r="E145" s="10">
        <v>15</v>
      </c>
      <c r="F145" s="10">
        <v>3.47</v>
      </c>
      <c r="G145" s="15">
        <v>4.43</v>
      </c>
      <c r="H145" s="10">
        <v>0</v>
      </c>
      <c r="I145" s="10">
        <v>53.75</v>
      </c>
      <c r="J145" s="10">
        <v>4.0000000000000001E-3</v>
      </c>
      <c r="K145" s="10">
        <v>0.03</v>
      </c>
      <c r="L145" s="10">
        <v>0.11</v>
      </c>
      <c r="M145" s="10">
        <v>88</v>
      </c>
      <c r="N145" s="10">
        <v>0.1</v>
      </c>
      <c r="O145" s="9">
        <v>6.96</v>
      </c>
    </row>
    <row r="146" spans="1:15" ht="15.75" customHeight="1" x14ac:dyDescent="0.2">
      <c r="A146" s="15" t="s">
        <v>179</v>
      </c>
      <c r="B146" s="80" t="s">
        <v>180</v>
      </c>
      <c r="C146" s="15">
        <v>120</v>
      </c>
      <c r="D146" s="78">
        <v>120</v>
      </c>
      <c r="E146" s="15">
        <v>120</v>
      </c>
      <c r="F146" s="15">
        <v>0.48</v>
      </c>
      <c r="G146" s="15">
        <v>0.48</v>
      </c>
      <c r="H146" s="15">
        <v>11.85</v>
      </c>
      <c r="I146" s="15">
        <v>53.16</v>
      </c>
      <c r="J146" s="15">
        <v>18</v>
      </c>
      <c r="K146" s="15">
        <v>0.02</v>
      </c>
      <c r="L146" s="15">
        <v>12</v>
      </c>
      <c r="M146" s="15">
        <v>15</v>
      </c>
      <c r="N146" s="15">
        <v>1.9</v>
      </c>
      <c r="O146" s="15">
        <v>10.68</v>
      </c>
    </row>
    <row r="147" spans="1:15" ht="15.75" customHeight="1" x14ac:dyDescent="0.2">
      <c r="A147" s="13" t="s">
        <v>285</v>
      </c>
      <c r="B147" s="11" t="s">
        <v>286</v>
      </c>
      <c r="C147" s="10">
        <v>200</v>
      </c>
      <c r="D147" s="10"/>
      <c r="E147" s="10"/>
      <c r="F147" s="10">
        <v>2.87</v>
      </c>
      <c r="G147" s="10">
        <v>1.95</v>
      </c>
      <c r="H147" s="10">
        <v>20.67</v>
      </c>
      <c r="I147" s="10">
        <v>112</v>
      </c>
      <c r="J147" s="10">
        <v>0.2</v>
      </c>
      <c r="K147" s="10">
        <v>0.66</v>
      </c>
      <c r="L147" s="10">
        <v>0.37</v>
      </c>
      <c r="M147" s="10">
        <v>0</v>
      </c>
      <c r="N147" s="10">
        <v>0</v>
      </c>
      <c r="O147" s="10">
        <v>10.32</v>
      </c>
    </row>
    <row r="148" spans="1:15" ht="15.75" customHeight="1" x14ac:dyDescent="0.2">
      <c r="A148" s="13"/>
      <c r="B148" s="19" t="s">
        <v>287</v>
      </c>
      <c r="C148" s="10"/>
      <c r="D148" s="10">
        <v>4</v>
      </c>
      <c r="E148" s="10">
        <v>4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.75" customHeight="1" x14ac:dyDescent="0.2">
      <c r="A149" s="13"/>
      <c r="B149" s="13" t="s">
        <v>19</v>
      </c>
      <c r="C149" s="10"/>
      <c r="D149" s="10">
        <v>3</v>
      </c>
      <c r="E149" s="10">
        <v>3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.75" customHeight="1" x14ac:dyDescent="0.2">
      <c r="A150" s="13"/>
      <c r="B150" s="13" t="s">
        <v>220</v>
      </c>
      <c r="C150" s="10"/>
      <c r="D150" s="10">
        <v>38</v>
      </c>
      <c r="E150" s="10">
        <v>38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.75" customHeight="1" x14ac:dyDescent="0.2">
      <c r="A151" s="13"/>
      <c r="B151" s="13" t="s">
        <v>240</v>
      </c>
      <c r="C151" s="10"/>
      <c r="D151" s="10">
        <v>164</v>
      </c>
      <c r="E151" s="10">
        <v>164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.75" customHeight="1" x14ac:dyDescent="0.2">
      <c r="A152" s="96"/>
      <c r="B152" s="82" t="s">
        <v>181</v>
      </c>
      <c r="C152" s="96"/>
      <c r="D152" s="96"/>
      <c r="E152" s="96"/>
      <c r="F152" s="96">
        <f t="shared" ref="F152:O152" si="1">SUM(F136:F151)</f>
        <v>12.450000000000003</v>
      </c>
      <c r="G152" s="96">
        <f t="shared" si="1"/>
        <v>18.309999999999999</v>
      </c>
      <c r="H152" s="96">
        <f t="shared" si="1"/>
        <v>68.59</v>
      </c>
      <c r="I152" s="96">
        <f t="shared" si="1"/>
        <v>489.51</v>
      </c>
      <c r="J152" s="96">
        <f t="shared" si="1"/>
        <v>18.288</v>
      </c>
      <c r="K152" s="96">
        <f t="shared" si="1"/>
        <v>0.752</v>
      </c>
      <c r="L152" s="96">
        <f t="shared" si="1"/>
        <v>12.479999999999999</v>
      </c>
      <c r="M152" s="96">
        <f t="shared" si="1"/>
        <v>124</v>
      </c>
      <c r="N152" s="96">
        <f t="shared" si="1"/>
        <v>2.8</v>
      </c>
      <c r="O152" s="96">
        <f t="shared" si="1"/>
        <v>45.72</v>
      </c>
    </row>
    <row r="153" spans="1:15" ht="15.75" customHeight="1" x14ac:dyDescent="0.2">
      <c r="A153" s="130" t="s">
        <v>183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2"/>
    </row>
    <row r="154" spans="1:15" ht="24.75" customHeight="1" x14ac:dyDescent="0.2">
      <c r="A154" s="13" t="s">
        <v>47</v>
      </c>
      <c r="B154" s="11" t="s">
        <v>48</v>
      </c>
      <c r="C154" s="10">
        <v>250</v>
      </c>
      <c r="D154" s="10"/>
      <c r="E154" s="10"/>
      <c r="F154" s="10">
        <v>5.49</v>
      </c>
      <c r="G154" s="10">
        <v>5.27</v>
      </c>
      <c r="H154" s="10">
        <v>16.32</v>
      </c>
      <c r="I154" s="10">
        <v>134.75</v>
      </c>
      <c r="J154" s="10">
        <v>0.15</v>
      </c>
      <c r="K154" s="10">
        <v>7.4999999999999997E-2</v>
      </c>
      <c r="L154" s="10">
        <v>5.81</v>
      </c>
      <c r="M154" s="10">
        <v>82.5</v>
      </c>
      <c r="N154" s="10">
        <v>2.25</v>
      </c>
      <c r="O154" s="10">
        <v>6.67</v>
      </c>
    </row>
    <row r="155" spans="1:15" ht="15.75" customHeight="1" x14ac:dyDescent="0.2">
      <c r="A155" s="13"/>
      <c r="B155" s="25" t="s">
        <v>85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5.75" customHeight="1" x14ac:dyDescent="0.2">
      <c r="A156" s="13"/>
      <c r="B156" s="27" t="s">
        <v>74</v>
      </c>
      <c r="C156" s="10"/>
      <c r="D156" s="45">
        <v>66.7</v>
      </c>
      <c r="E156" s="54">
        <v>50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.75" customHeight="1" x14ac:dyDescent="0.2">
      <c r="A157" s="13"/>
      <c r="B157" s="26" t="s">
        <v>75</v>
      </c>
      <c r="C157" s="10"/>
      <c r="D157" s="47">
        <v>71.400000000000006</v>
      </c>
      <c r="E157" s="52">
        <v>50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5.75" customHeight="1" x14ac:dyDescent="0.2">
      <c r="A158" s="13"/>
      <c r="B158" s="26" t="s">
        <v>76</v>
      </c>
      <c r="C158" s="10"/>
      <c r="D158" s="45">
        <v>77</v>
      </c>
      <c r="E158" s="58">
        <v>50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5.75" customHeight="1" x14ac:dyDescent="0.2">
      <c r="A159" s="13"/>
      <c r="B159" s="26" t="s">
        <v>77</v>
      </c>
      <c r="C159" s="10"/>
      <c r="D159" s="63">
        <v>83.3</v>
      </c>
      <c r="E159" s="54">
        <v>50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.75" customHeight="1" x14ac:dyDescent="0.2">
      <c r="A160" s="13"/>
      <c r="B160" s="25" t="s">
        <v>78</v>
      </c>
      <c r="C160" s="10"/>
      <c r="D160" s="51"/>
      <c r="E160" s="52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5.75" customHeight="1" x14ac:dyDescent="0.2">
      <c r="A161" s="13"/>
      <c r="B161" s="27" t="s">
        <v>114</v>
      </c>
      <c r="C161" s="10"/>
      <c r="D161" s="53">
        <v>12.5</v>
      </c>
      <c r="E161" s="54">
        <v>10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5.75" customHeight="1" x14ac:dyDescent="0.2">
      <c r="A162" s="13"/>
      <c r="B162" s="27" t="s">
        <v>115</v>
      </c>
      <c r="C162" s="10"/>
      <c r="D162" s="51">
        <v>13.3</v>
      </c>
      <c r="E162" s="52">
        <v>10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5.75" customHeight="1" x14ac:dyDescent="0.2">
      <c r="A163" s="13"/>
      <c r="B163" s="13" t="s">
        <v>49</v>
      </c>
      <c r="C163" s="10"/>
      <c r="D163" s="53">
        <v>20.3</v>
      </c>
      <c r="E163" s="54">
        <v>20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5.75" customHeight="1" x14ac:dyDescent="0.2">
      <c r="A164" s="13"/>
      <c r="B164" s="13" t="s">
        <v>23</v>
      </c>
      <c r="C164" s="10"/>
      <c r="D164" s="51">
        <v>12</v>
      </c>
      <c r="E164" s="52">
        <v>10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5.75" customHeight="1" x14ac:dyDescent="0.2">
      <c r="A165" s="13"/>
      <c r="B165" s="13" t="s">
        <v>43</v>
      </c>
      <c r="C165" s="10"/>
      <c r="D165" s="57">
        <v>3.25</v>
      </c>
      <c r="E165" s="58">
        <v>3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.75" customHeight="1" x14ac:dyDescent="0.2">
      <c r="A166" s="13"/>
      <c r="B166" s="13" t="s">
        <v>24</v>
      </c>
      <c r="C166" s="10"/>
      <c r="D166" s="53">
        <v>5</v>
      </c>
      <c r="E166" s="54">
        <v>5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5.75" customHeight="1" x14ac:dyDescent="0.2">
      <c r="A167" s="13"/>
      <c r="B167" s="13" t="s">
        <v>50</v>
      </c>
      <c r="C167" s="10"/>
      <c r="D167" s="51">
        <v>175</v>
      </c>
      <c r="E167" s="52">
        <v>175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.75" customHeight="1" x14ac:dyDescent="0.2">
      <c r="A168" s="13"/>
      <c r="B168" s="13" t="s">
        <v>25</v>
      </c>
      <c r="C168" s="10"/>
      <c r="D168" s="53">
        <v>2.5</v>
      </c>
      <c r="E168" s="54">
        <v>2.5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idden="1" x14ac:dyDescent="0.2">
      <c r="A169" s="6"/>
      <c r="B169" s="19"/>
      <c r="C169" s="10"/>
      <c r="D169" s="47"/>
      <c r="E169" s="48"/>
      <c r="F169" s="12"/>
      <c r="G169" s="10"/>
      <c r="H169" s="10"/>
      <c r="I169" s="10"/>
      <c r="J169" s="10"/>
      <c r="K169" s="10"/>
      <c r="L169" s="10"/>
      <c r="M169" s="10"/>
      <c r="N169" s="10"/>
      <c r="O169" s="9"/>
    </row>
    <row r="170" spans="1:15" hidden="1" x14ac:dyDescent="0.2">
      <c r="A170" s="6"/>
      <c r="B170" s="19"/>
      <c r="C170" s="10"/>
      <c r="D170" s="45"/>
      <c r="E170" s="46"/>
      <c r="F170" s="12"/>
      <c r="G170" s="10"/>
      <c r="H170" s="10"/>
      <c r="I170" s="10"/>
      <c r="J170" s="10"/>
      <c r="K170" s="10"/>
      <c r="L170" s="10"/>
      <c r="M170" s="10"/>
      <c r="N170" s="10"/>
      <c r="O170" s="8"/>
    </row>
    <row r="171" spans="1:15" hidden="1" x14ac:dyDescent="0.2">
      <c r="A171" s="6"/>
      <c r="B171" s="19"/>
      <c r="C171" s="8"/>
      <c r="D171" s="49"/>
      <c r="E171" s="50"/>
      <c r="F171" s="12"/>
      <c r="G171" s="10"/>
      <c r="H171" s="10"/>
      <c r="I171" s="10"/>
      <c r="J171" s="10"/>
      <c r="K171" s="10"/>
      <c r="L171" s="10"/>
      <c r="M171" s="10"/>
      <c r="N171" s="10"/>
      <c r="O171" s="8"/>
    </row>
    <row r="172" spans="1:15" hidden="1" x14ac:dyDescent="0.2">
      <c r="A172" s="6"/>
      <c r="B172" s="19"/>
      <c r="C172" s="8"/>
      <c r="D172" s="47"/>
      <c r="E172" s="48"/>
      <c r="F172" s="12"/>
      <c r="G172" s="10"/>
      <c r="H172" s="10"/>
      <c r="I172" s="10"/>
      <c r="J172" s="10"/>
      <c r="K172" s="10"/>
      <c r="L172" s="10"/>
      <c r="M172" s="10"/>
      <c r="N172" s="10"/>
      <c r="O172" s="8"/>
    </row>
    <row r="173" spans="1:15" ht="11.25" hidden="1" customHeight="1" x14ac:dyDescent="0.2">
      <c r="A173" s="6"/>
      <c r="B173" s="19"/>
      <c r="C173" s="8"/>
      <c r="D173" s="55"/>
      <c r="E173" s="56"/>
      <c r="F173" s="12"/>
      <c r="G173" s="10"/>
      <c r="H173" s="10"/>
      <c r="I173" s="10"/>
      <c r="J173" s="10"/>
      <c r="K173" s="10"/>
      <c r="L173" s="10"/>
      <c r="M173" s="10"/>
      <c r="N173" s="10"/>
      <c r="O173" s="8"/>
    </row>
    <row r="174" spans="1:15" hidden="1" x14ac:dyDescent="0.2">
      <c r="A174" s="13"/>
      <c r="B174" s="17"/>
      <c r="C174" s="32"/>
      <c r="D174" s="15"/>
      <c r="E174" s="15"/>
      <c r="F174" s="12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idden="1" x14ac:dyDescent="0.2">
      <c r="A175" s="13"/>
      <c r="B175" s="17"/>
      <c r="C175" s="32"/>
      <c r="D175" s="15"/>
      <c r="E175" s="15"/>
      <c r="F175" s="12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" hidden="1" customHeight="1" x14ac:dyDescent="0.2">
      <c r="A176" s="13"/>
      <c r="B176" s="17"/>
      <c r="C176" s="32"/>
      <c r="D176" s="15"/>
      <c r="E176" s="15"/>
      <c r="F176" s="12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idden="1" x14ac:dyDescent="0.2">
      <c r="A177" s="10"/>
      <c r="B177" s="13"/>
      <c r="C177" s="13"/>
      <c r="D177" s="10"/>
      <c r="E177" s="10"/>
      <c r="F177" s="68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x14ac:dyDescent="0.2">
      <c r="A178" s="13" t="s">
        <v>161</v>
      </c>
      <c r="B178" s="11" t="s">
        <v>51</v>
      </c>
      <c r="C178" s="10">
        <v>100</v>
      </c>
      <c r="D178" s="10"/>
      <c r="E178" s="61"/>
      <c r="F178" s="10">
        <v>15.55</v>
      </c>
      <c r="G178" s="10">
        <v>11.55</v>
      </c>
      <c r="H178" s="10">
        <v>15.7</v>
      </c>
      <c r="I178" s="10">
        <v>228.75</v>
      </c>
      <c r="J178" s="10">
        <v>6.4000000000000001E-2</v>
      </c>
      <c r="K178" s="10">
        <v>9.6000000000000002E-2</v>
      </c>
      <c r="L178" s="10">
        <v>0.15</v>
      </c>
      <c r="M178" s="10">
        <v>16.8</v>
      </c>
      <c r="N178" s="10">
        <v>1.2</v>
      </c>
      <c r="O178" s="10">
        <v>38.15</v>
      </c>
    </row>
    <row r="179" spans="1:15" x14ac:dyDescent="0.2">
      <c r="A179" s="13"/>
      <c r="B179" s="13" t="s">
        <v>40</v>
      </c>
      <c r="C179" s="10"/>
      <c r="D179" s="28">
        <v>77</v>
      </c>
      <c r="E179" s="28">
        <v>74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x14ac:dyDescent="0.2">
      <c r="A180" s="13"/>
      <c r="B180" s="13" t="s">
        <v>52</v>
      </c>
      <c r="C180" s="10"/>
      <c r="D180" s="10">
        <v>18</v>
      </c>
      <c r="E180" s="10">
        <v>18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x14ac:dyDescent="0.2">
      <c r="A181" s="13"/>
      <c r="B181" s="13" t="s">
        <v>20</v>
      </c>
      <c r="C181" s="10"/>
      <c r="D181" s="10">
        <v>24</v>
      </c>
      <c r="E181" s="10">
        <v>24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x14ac:dyDescent="0.2">
      <c r="A182" s="13"/>
      <c r="B182" s="13" t="s">
        <v>53</v>
      </c>
      <c r="C182" s="10"/>
      <c r="D182" s="10">
        <v>10</v>
      </c>
      <c r="E182" s="10">
        <v>10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x14ac:dyDescent="0.2">
      <c r="A183" s="13"/>
      <c r="B183" s="13" t="s">
        <v>41</v>
      </c>
      <c r="C183" s="10"/>
      <c r="D183" s="10"/>
      <c r="E183" s="10">
        <v>124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x14ac:dyDescent="0.2">
      <c r="A184" s="13"/>
      <c r="B184" s="13" t="s">
        <v>24</v>
      </c>
      <c r="C184" s="10"/>
      <c r="D184" s="10">
        <v>6</v>
      </c>
      <c r="E184" s="10">
        <v>6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x14ac:dyDescent="0.2">
      <c r="A185" s="10"/>
      <c r="B185" s="13" t="s">
        <v>25</v>
      </c>
      <c r="C185" s="10"/>
      <c r="D185" s="10">
        <v>1</v>
      </c>
      <c r="E185" s="10">
        <v>1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3.5" customHeight="1" x14ac:dyDescent="0.2">
      <c r="A186" s="13" t="s">
        <v>110</v>
      </c>
      <c r="B186" s="16" t="s">
        <v>167</v>
      </c>
      <c r="C186" s="10" t="s">
        <v>184</v>
      </c>
      <c r="D186" s="10"/>
      <c r="E186" s="10"/>
      <c r="F186" s="10">
        <v>1.79</v>
      </c>
      <c r="G186" s="10">
        <v>9.24</v>
      </c>
      <c r="H186" s="10">
        <v>11.17</v>
      </c>
      <c r="I186" s="10">
        <v>135</v>
      </c>
      <c r="J186" s="10">
        <v>0.24</v>
      </c>
      <c r="K186" s="10">
        <v>0.14000000000000001</v>
      </c>
      <c r="L186" s="10">
        <v>8.27</v>
      </c>
      <c r="M186" s="10">
        <v>36</v>
      </c>
      <c r="N186" s="10">
        <v>1.5</v>
      </c>
      <c r="O186" s="66">
        <v>13.1</v>
      </c>
    </row>
    <row r="187" spans="1:15" ht="15" customHeight="1" x14ac:dyDescent="0.2">
      <c r="A187" s="13"/>
      <c r="B187" s="25" t="s">
        <v>85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3.5" customHeight="1" x14ac:dyDescent="0.2">
      <c r="A188" s="13"/>
      <c r="B188" s="27" t="s">
        <v>74</v>
      </c>
      <c r="C188" s="10"/>
      <c r="D188" s="10">
        <v>70.7</v>
      </c>
      <c r="E188" s="10">
        <v>53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3.5" customHeight="1" x14ac:dyDescent="0.2">
      <c r="A189" s="13"/>
      <c r="B189" s="26" t="s">
        <v>75</v>
      </c>
      <c r="C189" s="10"/>
      <c r="D189" s="10">
        <v>75.7</v>
      </c>
      <c r="E189" s="10">
        <v>53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 customHeight="1" x14ac:dyDescent="0.2">
      <c r="A190" s="13"/>
      <c r="B190" s="26" t="s">
        <v>76</v>
      </c>
      <c r="C190" s="10"/>
      <c r="D190" s="10">
        <v>81.5</v>
      </c>
      <c r="E190" s="10">
        <v>53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3.5" customHeight="1" x14ac:dyDescent="0.2">
      <c r="A191" s="13"/>
      <c r="B191" s="26" t="s">
        <v>77</v>
      </c>
      <c r="C191" s="10"/>
      <c r="D191" s="10">
        <v>88.3</v>
      </c>
      <c r="E191" s="10">
        <v>53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3.5" customHeight="1" x14ac:dyDescent="0.2">
      <c r="A192" s="6"/>
      <c r="B192" s="25" t="s">
        <v>78</v>
      </c>
      <c r="C192" s="10"/>
      <c r="D192" s="45"/>
      <c r="E192" s="46"/>
      <c r="F192" s="10"/>
      <c r="G192" s="10"/>
      <c r="H192" s="10"/>
      <c r="I192" s="10"/>
      <c r="J192" s="22"/>
      <c r="K192" s="22"/>
      <c r="L192" s="22"/>
      <c r="M192" s="22"/>
      <c r="N192" s="22"/>
      <c r="O192" s="22"/>
    </row>
    <row r="193" spans="1:15" ht="14.25" customHeight="1" x14ac:dyDescent="0.2">
      <c r="A193" s="11"/>
      <c r="B193" s="27" t="s">
        <v>114</v>
      </c>
      <c r="C193" s="10"/>
      <c r="D193" s="10">
        <v>32.5</v>
      </c>
      <c r="E193" s="10">
        <v>26</v>
      </c>
      <c r="F193" s="74"/>
      <c r="G193" s="74"/>
      <c r="H193" s="74"/>
      <c r="I193" s="74"/>
      <c r="J193" s="75"/>
      <c r="K193" s="75"/>
      <c r="L193" s="75"/>
      <c r="M193" s="75"/>
      <c r="N193" s="75"/>
      <c r="O193" s="75"/>
    </row>
    <row r="194" spans="1:15" ht="13.5" customHeight="1" x14ac:dyDescent="0.2">
      <c r="A194" s="11"/>
      <c r="B194" s="27" t="s">
        <v>115</v>
      </c>
      <c r="C194" s="10"/>
      <c r="D194" s="10">
        <v>34.700000000000003</v>
      </c>
      <c r="E194" s="10">
        <v>26</v>
      </c>
      <c r="F194" s="74"/>
      <c r="G194" s="74"/>
      <c r="H194" s="74"/>
      <c r="I194" s="74"/>
      <c r="J194" s="75"/>
      <c r="K194" s="75"/>
      <c r="L194" s="75"/>
      <c r="M194" s="75"/>
      <c r="N194" s="75"/>
      <c r="O194" s="75"/>
    </row>
    <row r="195" spans="1:15" ht="13.5" customHeight="1" x14ac:dyDescent="0.2">
      <c r="A195" s="11"/>
      <c r="B195" s="13" t="s">
        <v>23</v>
      </c>
      <c r="C195" s="10"/>
      <c r="D195" s="9">
        <v>24</v>
      </c>
      <c r="E195" s="10">
        <v>20</v>
      </c>
      <c r="F195" s="74"/>
      <c r="G195" s="74"/>
      <c r="H195" s="74"/>
      <c r="I195" s="74"/>
      <c r="J195" s="75"/>
      <c r="K195" s="75"/>
      <c r="L195" s="75"/>
      <c r="M195" s="75"/>
      <c r="N195" s="75"/>
      <c r="O195" s="75"/>
    </row>
    <row r="196" spans="1:15" ht="13.5" customHeight="1" x14ac:dyDescent="0.2">
      <c r="A196" s="11"/>
      <c r="B196" s="13" t="s">
        <v>21</v>
      </c>
      <c r="C196" s="10"/>
      <c r="D196" s="10">
        <v>24.7</v>
      </c>
      <c r="E196" s="10">
        <v>20</v>
      </c>
      <c r="F196" s="74"/>
      <c r="G196" s="74"/>
      <c r="H196" s="74"/>
      <c r="I196" s="74"/>
      <c r="J196" s="75"/>
      <c r="K196" s="75"/>
      <c r="L196" s="75"/>
      <c r="M196" s="75"/>
      <c r="N196" s="75"/>
      <c r="O196" s="75"/>
    </row>
    <row r="197" spans="1:15" ht="13.5" customHeight="1" x14ac:dyDescent="0.2">
      <c r="A197" s="13"/>
      <c r="B197" s="13" t="s">
        <v>24</v>
      </c>
      <c r="C197" s="10"/>
      <c r="D197" s="10">
        <v>6</v>
      </c>
      <c r="E197" s="10">
        <v>6</v>
      </c>
      <c r="F197" s="10"/>
      <c r="G197" s="10"/>
      <c r="H197" s="10"/>
      <c r="I197" s="10"/>
      <c r="J197" s="22"/>
      <c r="K197" s="22"/>
      <c r="L197" s="22"/>
      <c r="M197" s="22"/>
      <c r="N197" s="22"/>
      <c r="O197" s="22"/>
    </row>
    <row r="198" spans="1:15" ht="13.5" customHeight="1" x14ac:dyDescent="0.2">
      <c r="A198" s="13"/>
      <c r="B198" s="13" t="s">
        <v>64</v>
      </c>
      <c r="C198" s="10"/>
      <c r="D198" s="10"/>
      <c r="E198" s="10">
        <v>45</v>
      </c>
      <c r="F198" s="10"/>
      <c r="G198" s="10"/>
      <c r="H198" s="10"/>
      <c r="I198" s="10"/>
      <c r="J198" s="22"/>
      <c r="K198" s="22"/>
      <c r="L198" s="22"/>
      <c r="M198" s="22"/>
      <c r="N198" s="22"/>
      <c r="O198" s="22"/>
    </row>
    <row r="199" spans="1:15" ht="12" customHeight="1" x14ac:dyDescent="0.2">
      <c r="A199" s="13"/>
      <c r="B199" s="13" t="s">
        <v>20</v>
      </c>
      <c r="C199" s="10"/>
      <c r="D199" s="10">
        <v>45</v>
      </c>
      <c r="E199" s="10">
        <v>45</v>
      </c>
      <c r="F199" s="10"/>
      <c r="G199" s="10"/>
      <c r="H199" s="10"/>
      <c r="I199" s="10"/>
      <c r="J199" s="22"/>
      <c r="K199" s="22"/>
      <c r="L199" s="22"/>
      <c r="M199" s="22"/>
      <c r="N199" s="22"/>
      <c r="O199" s="22"/>
    </row>
    <row r="200" spans="1:15" ht="12.75" customHeight="1" x14ac:dyDescent="0.2">
      <c r="A200" s="13"/>
      <c r="B200" s="13" t="s">
        <v>18</v>
      </c>
      <c r="C200" s="10"/>
      <c r="D200" s="10">
        <v>2</v>
      </c>
      <c r="E200" s="10">
        <v>2</v>
      </c>
      <c r="F200" s="10"/>
      <c r="G200" s="10"/>
      <c r="H200" s="10"/>
      <c r="I200" s="10"/>
      <c r="J200" s="22"/>
      <c r="K200" s="22"/>
      <c r="L200" s="22"/>
      <c r="M200" s="22"/>
      <c r="N200" s="22"/>
      <c r="O200" s="22"/>
    </row>
    <row r="201" spans="1:15" ht="13.5" customHeight="1" x14ac:dyDescent="0.2">
      <c r="A201" s="6"/>
      <c r="B201" s="13" t="s">
        <v>27</v>
      </c>
      <c r="C201" s="10"/>
      <c r="D201" s="10">
        <v>2</v>
      </c>
      <c r="E201" s="10">
        <v>2</v>
      </c>
      <c r="F201" s="15"/>
      <c r="G201" s="15"/>
      <c r="H201" s="15"/>
      <c r="I201" s="15"/>
      <c r="J201" s="22"/>
      <c r="K201" s="22"/>
      <c r="L201" s="22"/>
      <c r="M201" s="22"/>
      <c r="N201" s="22"/>
      <c r="O201" s="22"/>
    </row>
    <row r="202" spans="1:15" ht="12" customHeight="1" x14ac:dyDescent="0.2">
      <c r="A202" s="6"/>
      <c r="B202" s="13" t="s">
        <v>22</v>
      </c>
      <c r="C202" s="10"/>
      <c r="D202" s="10"/>
      <c r="E202" s="10"/>
      <c r="F202" s="10"/>
      <c r="G202" s="10"/>
      <c r="H202" s="10"/>
      <c r="I202" s="10"/>
      <c r="J202" s="22"/>
      <c r="K202" s="22"/>
      <c r="L202" s="22"/>
      <c r="M202" s="22"/>
      <c r="N202" s="22"/>
      <c r="O202" s="22"/>
    </row>
    <row r="203" spans="1:15" ht="12.75" customHeight="1" x14ac:dyDescent="0.2">
      <c r="A203" s="6"/>
      <c r="B203" s="27" t="s">
        <v>114</v>
      </c>
      <c r="C203" s="10"/>
      <c r="D203" s="10">
        <v>3.4</v>
      </c>
      <c r="E203" s="10">
        <v>2.7</v>
      </c>
      <c r="F203" s="10"/>
      <c r="G203" s="10"/>
      <c r="H203" s="10"/>
      <c r="I203" s="10"/>
      <c r="J203" s="22"/>
      <c r="K203" s="22"/>
      <c r="L203" s="22"/>
      <c r="M203" s="22"/>
      <c r="N203" s="22"/>
      <c r="O203" s="22"/>
    </row>
    <row r="204" spans="1:15" ht="12.75" customHeight="1" x14ac:dyDescent="0.2">
      <c r="A204" s="6"/>
      <c r="B204" s="27" t="s">
        <v>115</v>
      </c>
      <c r="C204" s="10"/>
      <c r="D204" s="10">
        <v>3.6</v>
      </c>
      <c r="E204" s="10">
        <v>2.7</v>
      </c>
      <c r="F204" s="10"/>
      <c r="G204" s="10"/>
      <c r="H204" s="10"/>
      <c r="I204" s="10"/>
      <c r="J204" s="22"/>
      <c r="K204" s="22"/>
      <c r="L204" s="22"/>
      <c r="M204" s="22"/>
      <c r="N204" s="22"/>
      <c r="O204" s="22"/>
    </row>
    <row r="205" spans="1:15" ht="13.5" customHeight="1" x14ac:dyDescent="0.2">
      <c r="A205" s="6"/>
      <c r="B205" s="13" t="s">
        <v>23</v>
      </c>
      <c r="C205" s="10"/>
      <c r="D205" s="10">
        <v>1.5</v>
      </c>
      <c r="E205" s="10">
        <v>0.9</v>
      </c>
      <c r="F205" s="10"/>
      <c r="G205" s="10"/>
      <c r="H205" s="10"/>
      <c r="I205" s="10"/>
      <c r="J205" s="22"/>
      <c r="K205" s="22"/>
      <c r="L205" s="22"/>
      <c r="M205" s="22"/>
      <c r="N205" s="22"/>
      <c r="O205" s="22"/>
    </row>
    <row r="206" spans="1:15" ht="13.5" customHeight="1" x14ac:dyDescent="0.2">
      <c r="A206" s="6"/>
      <c r="B206" s="13" t="s">
        <v>35</v>
      </c>
      <c r="C206" s="10"/>
      <c r="D206" s="10">
        <v>6.75</v>
      </c>
      <c r="E206" s="10">
        <v>6.75</v>
      </c>
      <c r="F206" s="10"/>
      <c r="G206" s="10"/>
      <c r="H206" s="10"/>
      <c r="I206" s="10"/>
      <c r="J206" s="22"/>
      <c r="K206" s="22"/>
      <c r="L206" s="22"/>
      <c r="M206" s="22"/>
      <c r="N206" s="22"/>
      <c r="O206" s="22"/>
    </row>
    <row r="207" spans="1:15" ht="13.5" customHeight="1" x14ac:dyDescent="0.2">
      <c r="A207" s="10"/>
      <c r="B207" s="13" t="s">
        <v>18</v>
      </c>
      <c r="C207" s="10"/>
      <c r="D207" s="10">
        <v>0.7</v>
      </c>
      <c r="E207" s="10">
        <v>0.7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3.5" customHeight="1" x14ac:dyDescent="0.2">
      <c r="A208" s="10"/>
      <c r="B208" s="13" t="s">
        <v>19</v>
      </c>
      <c r="C208" s="10"/>
      <c r="D208" s="10">
        <v>0.45</v>
      </c>
      <c r="E208" s="10">
        <v>0.45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3.5" customHeight="1" x14ac:dyDescent="0.2">
      <c r="A209" s="10"/>
      <c r="B209" s="13" t="s">
        <v>25</v>
      </c>
      <c r="C209" s="10"/>
      <c r="D209" s="10">
        <v>0.45</v>
      </c>
      <c r="E209" s="10">
        <v>0.45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2" customHeight="1" x14ac:dyDescent="0.2">
      <c r="A210" s="10"/>
      <c r="B210" s="19" t="s">
        <v>25</v>
      </c>
      <c r="C210" s="9"/>
      <c r="D210" s="9">
        <v>1</v>
      </c>
      <c r="E210" s="9">
        <v>1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2" customHeight="1" x14ac:dyDescent="0.2">
      <c r="A211" s="10"/>
      <c r="B211" s="19" t="s">
        <v>32</v>
      </c>
      <c r="C211" s="9"/>
      <c r="D211" s="9">
        <v>5</v>
      </c>
      <c r="E211" s="10">
        <v>5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2" customHeight="1" x14ac:dyDescent="0.2">
      <c r="A212" s="10"/>
      <c r="B212" s="11" t="s">
        <v>28</v>
      </c>
      <c r="C212" s="10">
        <v>20</v>
      </c>
      <c r="D212" s="9">
        <v>20</v>
      </c>
      <c r="E212" s="10">
        <v>20</v>
      </c>
      <c r="F212" s="10">
        <v>1.58</v>
      </c>
      <c r="G212" s="10">
        <v>0.2</v>
      </c>
      <c r="H212" s="10">
        <v>9.66</v>
      </c>
      <c r="I212" s="10">
        <v>47</v>
      </c>
      <c r="J212" s="10">
        <v>3.3000000000000002E-2</v>
      </c>
      <c r="K212" s="10">
        <v>8.9999999999999993E-3</v>
      </c>
      <c r="L212" s="10">
        <v>0</v>
      </c>
      <c r="M212" s="10">
        <v>6</v>
      </c>
      <c r="N212" s="10">
        <v>0.33</v>
      </c>
      <c r="O212" s="10">
        <v>0.83</v>
      </c>
    </row>
    <row r="213" spans="1:15" ht="14.25" customHeight="1" x14ac:dyDescent="0.2">
      <c r="A213" s="6"/>
      <c r="B213" s="11" t="s">
        <v>185</v>
      </c>
      <c r="C213" s="10">
        <v>30</v>
      </c>
      <c r="D213" s="9">
        <v>30</v>
      </c>
      <c r="E213" s="10">
        <v>30</v>
      </c>
      <c r="F213" s="10">
        <v>1.98</v>
      </c>
      <c r="G213" s="10">
        <v>0.36</v>
      </c>
      <c r="H213" s="10">
        <v>10.02</v>
      </c>
      <c r="I213" s="10">
        <v>52.2</v>
      </c>
      <c r="J213" s="10">
        <v>5.3999999999999999E-2</v>
      </c>
      <c r="K213" s="10">
        <v>2.4E-2</v>
      </c>
      <c r="L213" s="10">
        <v>0</v>
      </c>
      <c r="M213" s="10">
        <v>14.4</v>
      </c>
      <c r="N213" s="10">
        <v>15</v>
      </c>
      <c r="O213" s="10">
        <v>1.74</v>
      </c>
    </row>
    <row r="214" spans="1:15" ht="25.5" x14ac:dyDescent="0.2">
      <c r="A214" s="6" t="s">
        <v>203</v>
      </c>
      <c r="B214" s="11" t="s">
        <v>204</v>
      </c>
      <c r="C214" s="9">
        <v>200</v>
      </c>
      <c r="D214" s="8"/>
      <c r="E214" s="10"/>
      <c r="F214" s="10">
        <v>0.68</v>
      </c>
      <c r="G214" s="10">
        <v>0.28000000000000003</v>
      </c>
      <c r="H214" s="10">
        <v>20.75</v>
      </c>
      <c r="I214" s="10">
        <v>143.80000000000001</v>
      </c>
      <c r="J214" s="10">
        <v>0.02</v>
      </c>
      <c r="K214" s="10">
        <v>0</v>
      </c>
      <c r="L214" s="10">
        <v>10</v>
      </c>
      <c r="M214" s="10">
        <v>12</v>
      </c>
      <c r="N214" s="10">
        <v>0.8</v>
      </c>
      <c r="O214" s="10">
        <v>6.4</v>
      </c>
    </row>
    <row r="215" spans="1:15" x14ac:dyDescent="0.2">
      <c r="A215" s="6"/>
      <c r="B215" s="13" t="s">
        <v>205</v>
      </c>
      <c r="C215" s="8"/>
      <c r="D215" s="9">
        <v>20</v>
      </c>
      <c r="E215" s="10">
        <v>20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x14ac:dyDescent="0.2">
      <c r="A216" s="6"/>
      <c r="B216" s="19" t="s">
        <v>19</v>
      </c>
      <c r="C216" s="18"/>
      <c r="D216" s="9">
        <v>20</v>
      </c>
      <c r="E216" s="10">
        <v>20</v>
      </c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x14ac:dyDescent="0.2">
      <c r="A217" s="6"/>
      <c r="B217" s="13" t="s">
        <v>20</v>
      </c>
      <c r="C217" s="18"/>
      <c r="D217" s="9">
        <v>200</v>
      </c>
      <c r="E217" s="10">
        <v>200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x14ac:dyDescent="0.2">
      <c r="A218" s="85"/>
      <c r="B218" s="97" t="s">
        <v>37</v>
      </c>
      <c r="C218" s="85"/>
      <c r="D218" s="85"/>
      <c r="E218" s="85"/>
      <c r="F218" s="92">
        <f t="shared" ref="F218:O218" si="2">SUM(F154:F217)</f>
        <v>27.069999999999997</v>
      </c>
      <c r="G218" s="85">
        <f t="shared" si="2"/>
        <v>26.900000000000002</v>
      </c>
      <c r="H218" s="85">
        <f t="shared" si="2"/>
        <v>83.61999999999999</v>
      </c>
      <c r="I218" s="85">
        <f t="shared" si="2"/>
        <v>741.5</v>
      </c>
      <c r="J218" s="85">
        <f t="shared" si="2"/>
        <v>0.56100000000000005</v>
      </c>
      <c r="K218" s="85">
        <f t="shared" si="2"/>
        <v>0.34400000000000003</v>
      </c>
      <c r="L218" s="85">
        <f t="shared" si="2"/>
        <v>24.23</v>
      </c>
      <c r="M218" s="85">
        <f t="shared" si="2"/>
        <v>167.70000000000002</v>
      </c>
      <c r="N218" s="85">
        <f t="shared" si="2"/>
        <v>21.080000000000002</v>
      </c>
      <c r="O218" s="85">
        <f t="shared" si="2"/>
        <v>66.89</v>
      </c>
    </row>
    <row r="219" spans="1:15" x14ac:dyDescent="0.2">
      <c r="A219" s="90"/>
      <c r="B219" s="103" t="s">
        <v>206</v>
      </c>
      <c r="C219" s="90"/>
      <c r="D219" s="90"/>
      <c r="E219" s="90"/>
      <c r="F219" s="91">
        <f>SUM(F218,F152)</f>
        <v>39.519999999999996</v>
      </c>
      <c r="G219" s="90">
        <f>SUM(G218,G152)</f>
        <v>45.21</v>
      </c>
      <c r="H219" s="90">
        <f>SUM(H218,H152)</f>
        <v>152.20999999999998</v>
      </c>
      <c r="I219" s="90">
        <f>SUM(I218,I152)</f>
        <v>1231.01</v>
      </c>
      <c r="J219" s="90"/>
      <c r="K219" s="90"/>
      <c r="L219" s="90">
        <f>SUM(L218,L152)</f>
        <v>36.71</v>
      </c>
      <c r="M219" s="90"/>
      <c r="N219" s="90"/>
      <c r="O219" s="90">
        <f>SUM(O218,O152)</f>
        <v>112.61</v>
      </c>
    </row>
    <row r="220" spans="1:15" ht="15.75" customHeight="1" x14ac:dyDescent="0.2">
      <c r="A220" s="122" t="s">
        <v>45</v>
      </c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</row>
    <row r="221" spans="1:15" ht="15.75" customHeight="1" x14ac:dyDescent="0.2">
      <c r="A221" s="130" t="s">
        <v>182</v>
      </c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2"/>
    </row>
    <row r="222" spans="1:15" ht="15.75" customHeight="1" x14ac:dyDescent="0.2">
      <c r="A222" s="13" t="s">
        <v>100</v>
      </c>
      <c r="B222" s="31" t="s">
        <v>101</v>
      </c>
      <c r="C222" s="10" t="s">
        <v>168</v>
      </c>
      <c r="D222" s="10"/>
      <c r="E222" s="10"/>
      <c r="F222" s="10">
        <v>27.38</v>
      </c>
      <c r="G222" s="10">
        <v>30.44</v>
      </c>
      <c r="H222" s="10">
        <v>57.31</v>
      </c>
      <c r="I222" s="10">
        <v>573.75</v>
      </c>
      <c r="J222" s="10"/>
      <c r="K222" s="10"/>
      <c r="L222" s="10">
        <v>0.08</v>
      </c>
      <c r="M222" s="10"/>
      <c r="N222" s="10"/>
      <c r="O222" s="10">
        <v>39.450000000000003</v>
      </c>
    </row>
    <row r="223" spans="1:15" ht="15.75" customHeight="1" x14ac:dyDescent="0.2">
      <c r="A223" s="13"/>
      <c r="B223" s="13" t="s">
        <v>102</v>
      </c>
      <c r="C223" s="10"/>
      <c r="D223" s="59">
        <v>165</v>
      </c>
      <c r="E223" s="60">
        <v>136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5.75" customHeight="1" x14ac:dyDescent="0.2">
      <c r="A224" s="13"/>
      <c r="B224" s="13" t="s">
        <v>24</v>
      </c>
      <c r="C224" s="10"/>
      <c r="D224" s="51">
        <v>14</v>
      </c>
      <c r="E224" s="52">
        <v>14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5.75" customHeight="1" x14ac:dyDescent="0.2">
      <c r="A225" s="13"/>
      <c r="B225" s="25" t="s">
        <v>78</v>
      </c>
      <c r="C225" s="10"/>
      <c r="D225" s="53"/>
      <c r="E225" s="54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5.75" customHeight="1" x14ac:dyDescent="0.2">
      <c r="A226" s="13"/>
      <c r="B226" s="27" t="s">
        <v>114</v>
      </c>
      <c r="C226" s="10"/>
      <c r="D226" s="51">
        <v>20</v>
      </c>
      <c r="E226" s="52">
        <v>16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5.75" customHeight="1" x14ac:dyDescent="0.2">
      <c r="A227" s="13"/>
      <c r="B227" s="27" t="s">
        <v>115</v>
      </c>
      <c r="C227" s="10"/>
      <c r="D227" s="57">
        <v>21.3</v>
      </c>
      <c r="E227" s="58">
        <v>16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5.75" customHeight="1" x14ac:dyDescent="0.2">
      <c r="A228" s="13"/>
      <c r="B228" s="19" t="s">
        <v>23</v>
      </c>
      <c r="C228" s="10"/>
      <c r="D228" s="53">
        <v>16</v>
      </c>
      <c r="E228" s="54">
        <v>14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5.75" customHeight="1" x14ac:dyDescent="0.2">
      <c r="A229" s="13"/>
      <c r="B229" s="19" t="s">
        <v>46</v>
      </c>
      <c r="C229" s="10"/>
      <c r="D229" s="51">
        <v>10</v>
      </c>
      <c r="E229" s="52">
        <v>10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5.75" customHeight="1" x14ac:dyDescent="0.2">
      <c r="A230" s="13"/>
      <c r="B230" s="13" t="s">
        <v>58</v>
      </c>
      <c r="C230" s="10"/>
      <c r="D230" s="53">
        <v>70</v>
      </c>
      <c r="E230" s="54">
        <v>70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5.75" customHeight="1" x14ac:dyDescent="0.2">
      <c r="A231" s="13"/>
      <c r="B231" s="13" t="s">
        <v>25</v>
      </c>
      <c r="C231" s="10"/>
      <c r="D231" s="51">
        <v>2</v>
      </c>
      <c r="E231" s="52">
        <v>2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5.75" customHeight="1" x14ac:dyDescent="0.2">
      <c r="A232" s="10" t="s">
        <v>231</v>
      </c>
      <c r="B232" s="11" t="s">
        <v>232</v>
      </c>
      <c r="C232" s="10">
        <v>50</v>
      </c>
      <c r="D232" s="9"/>
      <c r="E232" s="10"/>
      <c r="F232" s="10">
        <v>0.7</v>
      </c>
      <c r="G232" s="10">
        <v>0.1</v>
      </c>
      <c r="H232" s="10">
        <v>2.2000000000000002</v>
      </c>
      <c r="I232" s="10">
        <v>14</v>
      </c>
      <c r="J232" s="22"/>
      <c r="K232" s="22"/>
      <c r="L232" s="22">
        <v>15</v>
      </c>
      <c r="M232" s="22"/>
      <c r="N232" s="22"/>
      <c r="O232" s="10">
        <v>7.32</v>
      </c>
    </row>
    <row r="233" spans="1:15" ht="15.75" customHeight="1" x14ac:dyDescent="0.2">
      <c r="A233" s="10"/>
      <c r="B233" s="13" t="s">
        <v>295</v>
      </c>
      <c r="C233" s="10"/>
      <c r="D233" s="9">
        <v>59</v>
      </c>
      <c r="E233" s="10">
        <v>50</v>
      </c>
      <c r="F233" s="10"/>
      <c r="G233" s="10"/>
      <c r="H233" s="10"/>
      <c r="I233" s="10"/>
      <c r="J233" s="22"/>
      <c r="K233" s="22"/>
      <c r="L233" s="22"/>
      <c r="M233" s="22"/>
      <c r="N233" s="22"/>
      <c r="O233" s="10"/>
    </row>
    <row r="234" spans="1:15" ht="15.75" customHeight="1" x14ac:dyDescent="0.2">
      <c r="A234" s="74"/>
      <c r="B234" s="11" t="s">
        <v>185</v>
      </c>
      <c r="C234" s="9">
        <v>30</v>
      </c>
      <c r="D234" s="9">
        <v>30</v>
      </c>
      <c r="E234" s="10">
        <v>30</v>
      </c>
      <c r="F234" s="10">
        <v>1.98</v>
      </c>
      <c r="G234" s="10">
        <v>0.36</v>
      </c>
      <c r="H234" s="10">
        <v>10.02</v>
      </c>
      <c r="I234" s="10">
        <v>52.2</v>
      </c>
      <c r="J234" s="10">
        <v>0.06</v>
      </c>
      <c r="K234" s="10">
        <v>0.03</v>
      </c>
      <c r="L234" s="10">
        <v>0</v>
      </c>
      <c r="M234" s="10">
        <v>19.2</v>
      </c>
      <c r="N234" s="10">
        <v>20</v>
      </c>
      <c r="O234" s="12">
        <v>1.74</v>
      </c>
    </row>
    <row r="235" spans="1:15" ht="15.75" customHeight="1" x14ac:dyDescent="0.2">
      <c r="A235" s="10" t="s">
        <v>137</v>
      </c>
      <c r="B235" s="7" t="s">
        <v>138</v>
      </c>
      <c r="C235" s="10" t="s">
        <v>139</v>
      </c>
      <c r="D235" s="8"/>
      <c r="E235" s="10"/>
      <c r="F235" s="10">
        <v>0.2</v>
      </c>
      <c r="G235" s="10">
        <v>0</v>
      </c>
      <c r="H235" s="10">
        <v>15</v>
      </c>
      <c r="I235" s="10">
        <v>65</v>
      </c>
      <c r="J235" s="10">
        <v>0</v>
      </c>
      <c r="K235" s="10">
        <v>0</v>
      </c>
      <c r="L235" s="10">
        <v>0.1</v>
      </c>
      <c r="M235" s="10">
        <v>12</v>
      </c>
      <c r="N235" s="10">
        <v>0.8</v>
      </c>
      <c r="O235" s="12">
        <v>1.31</v>
      </c>
    </row>
    <row r="236" spans="1:15" ht="15.75" customHeight="1" x14ac:dyDescent="0.2">
      <c r="A236" s="10"/>
      <c r="B236" s="19" t="s">
        <v>140</v>
      </c>
      <c r="C236" s="119"/>
      <c r="D236" s="9">
        <v>0.5</v>
      </c>
      <c r="E236" s="10">
        <v>0.5</v>
      </c>
      <c r="F236" s="10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1:15" ht="15.75" customHeight="1" x14ac:dyDescent="0.2">
      <c r="A237" s="11"/>
      <c r="B237" s="19" t="s">
        <v>20</v>
      </c>
      <c r="C237" s="11"/>
      <c r="D237" s="10">
        <v>216</v>
      </c>
      <c r="E237" s="10">
        <v>200</v>
      </c>
      <c r="F237" s="13"/>
      <c r="G237" s="11"/>
      <c r="H237" s="11"/>
      <c r="I237" s="11"/>
      <c r="J237" s="62"/>
      <c r="K237" s="62"/>
      <c r="L237" s="62"/>
      <c r="M237" s="62"/>
      <c r="N237" s="62"/>
      <c r="O237" s="62"/>
    </row>
    <row r="238" spans="1:15" ht="15.75" customHeight="1" x14ac:dyDescent="0.2">
      <c r="A238" s="10"/>
      <c r="B238" s="19" t="s">
        <v>19</v>
      </c>
      <c r="C238" s="10"/>
      <c r="D238" s="9">
        <v>15</v>
      </c>
      <c r="E238" s="10">
        <v>15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5.75" customHeight="1" x14ac:dyDescent="0.2">
      <c r="A239" s="96"/>
      <c r="B239" s="82" t="s">
        <v>181</v>
      </c>
      <c r="C239" s="96"/>
      <c r="D239" s="96"/>
      <c r="E239" s="96"/>
      <c r="F239" s="96">
        <f t="shared" ref="F239:O239" si="3">SUM(F222:F238)</f>
        <v>30.259999999999998</v>
      </c>
      <c r="G239" s="96">
        <f t="shared" si="3"/>
        <v>30.900000000000002</v>
      </c>
      <c r="H239" s="96">
        <f t="shared" si="3"/>
        <v>84.53</v>
      </c>
      <c r="I239" s="96">
        <f t="shared" si="3"/>
        <v>704.95</v>
      </c>
      <c r="J239" s="96">
        <f t="shared" si="3"/>
        <v>0.06</v>
      </c>
      <c r="K239" s="96">
        <f t="shared" si="3"/>
        <v>0.03</v>
      </c>
      <c r="L239" s="96">
        <f t="shared" si="3"/>
        <v>15.18</v>
      </c>
      <c r="M239" s="96">
        <f t="shared" si="3"/>
        <v>31.2</v>
      </c>
      <c r="N239" s="96">
        <f t="shared" si="3"/>
        <v>20.8</v>
      </c>
      <c r="O239" s="96">
        <f t="shared" si="3"/>
        <v>49.820000000000007</v>
      </c>
    </row>
    <row r="240" spans="1:15" ht="15.75" customHeight="1" x14ac:dyDescent="0.2">
      <c r="A240" s="130" t="s">
        <v>183</v>
      </c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2"/>
    </row>
    <row r="241" spans="1:15" ht="25.5" x14ac:dyDescent="0.2">
      <c r="A241" s="17" t="s">
        <v>122</v>
      </c>
      <c r="B241" s="16" t="s">
        <v>123</v>
      </c>
      <c r="C241" s="15" t="s">
        <v>145</v>
      </c>
      <c r="D241" s="15"/>
      <c r="E241" s="15"/>
      <c r="F241" s="67">
        <v>3.54</v>
      </c>
      <c r="G241" s="15">
        <v>5.0999999999999996</v>
      </c>
      <c r="H241" s="15">
        <v>14.53</v>
      </c>
      <c r="I241" s="15">
        <v>118.25</v>
      </c>
      <c r="J241" s="15">
        <v>12</v>
      </c>
      <c r="K241" s="15"/>
      <c r="L241" s="15">
        <v>6.29</v>
      </c>
      <c r="M241" s="15">
        <v>45</v>
      </c>
      <c r="N241" s="15">
        <v>1</v>
      </c>
      <c r="O241" s="15">
        <v>9.64</v>
      </c>
    </row>
    <row r="242" spans="1:15" ht="14.25" customHeight="1" x14ac:dyDescent="0.2">
      <c r="A242" s="17"/>
      <c r="B242" s="17" t="s">
        <v>89</v>
      </c>
      <c r="C242" s="15"/>
      <c r="D242" s="15"/>
      <c r="E242" s="15"/>
      <c r="F242" s="67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14.25" customHeight="1" x14ac:dyDescent="0.2">
      <c r="A243" s="17"/>
      <c r="B243" s="27" t="s">
        <v>114</v>
      </c>
      <c r="C243" s="15"/>
      <c r="D243" s="15">
        <v>50</v>
      </c>
      <c r="E243" s="15">
        <v>40</v>
      </c>
      <c r="F243" s="67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14.25" customHeight="1" x14ac:dyDescent="0.2">
      <c r="A244" s="17"/>
      <c r="B244" s="27" t="s">
        <v>115</v>
      </c>
      <c r="C244" s="15"/>
      <c r="D244" s="15">
        <v>53.3</v>
      </c>
      <c r="E244" s="15">
        <v>40</v>
      </c>
      <c r="F244" s="67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14.25" customHeight="1" x14ac:dyDescent="0.2">
      <c r="A245" s="17"/>
      <c r="B245" s="17" t="s">
        <v>85</v>
      </c>
      <c r="C245" s="15"/>
      <c r="D245" s="15"/>
      <c r="E245" s="15"/>
      <c r="F245" s="67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14.25" customHeight="1" x14ac:dyDescent="0.2">
      <c r="A246" s="13"/>
      <c r="B246" s="27" t="s">
        <v>74</v>
      </c>
      <c r="C246" s="10"/>
      <c r="D246" s="47">
        <v>33.299999999999997</v>
      </c>
      <c r="E246" s="48">
        <v>25</v>
      </c>
      <c r="F246" s="12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3.5" customHeight="1" x14ac:dyDescent="0.2">
      <c r="A247" s="13"/>
      <c r="B247" s="26" t="s">
        <v>75</v>
      </c>
      <c r="C247" s="10"/>
      <c r="D247" s="45">
        <v>35.700000000000003</v>
      </c>
      <c r="E247" s="46">
        <v>25</v>
      </c>
      <c r="F247" s="12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3.5" customHeight="1" x14ac:dyDescent="0.2">
      <c r="A248" s="13"/>
      <c r="B248" s="26" t="s">
        <v>76</v>
      </c>
      <c r="C248" s="10"/>
      <c r="D248" s="49">
        <v>38.5</v>
      </c>
      <c r="E248" s="50">
        <v>25</v>
      </c>
      <c r="F248" s="12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3.5" customHeight="1" x14ac:dyDescent="0.2">
      <c r="A249" s="13"/>
      <c r="B249" s="26" t="s">
        <v>77</v>
      </c>
      <c r="C249" s="10"/>
      <c r="D249" s="47">
        <v>41.7</v>
      </c>
      <c r="E249" s="48">
        <v>25</v>
      </c>
      <c r="F249" s="12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3.5" customHeight="1" x14ac:dyDescent="0.2">
      <c r="A250" s="13"/>
      <c r="B250" s="17" t="s">
        <v>124</v>
      </c>
      <c r="C250" s="15"/>
      <c r="D250" s="15">
        <v>10</v>
      </c>
      <c r="E250" s="15">
        <v>10</v>
      </c>
      <c r="F250" s="12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3.5" customHeight="1" x14ac:dyDescent="0.2">
      <c r="A251" s="13"/>
      <c r="B251" s="17" t="s">
        <v>22</v>
      </c>
      <c r="C251" s="15"/>
      <c r="D251" s="15"/>
      <c r="E251" s="15"/>
      <c r="F251" s="12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3.5" customHeight="1" x14ac:dyDescent="0.2">
      <c r="A252" s="13"/>
      <c r="B252" s="27" t="s">
        <v>114</v>
      </c>
      <c r="C252" s="10"/>
      <c r="D252" s="51">
        <v>12.5</v>
      </c>
      <c r="E252" s="52">
        <v>10</v>
      </c>
      <c r="F252" s="12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3.5" customHeight="1" x14ac:dyDescent="0.2">
      <c r="A253" s="13"/>
      <c r="B253" s="27" t="s">
        <v>115</v>
      </c>
      <c r="C253" s="10"/>
      <c r="D253" s="53">
        <v>13.3</v>
      </c>
      <c r="E253" s="54">
        <v>10</v>
      </c>
      <c r="F253" s="12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3.5" customHeight="1" x14ac:dyDescent="0.2">
      <c r="A254" s="13"/>
      <c r="B254" s="25" t="s">
        <v>125</v>
      </c>
      <c r="C254" s="15"/>
      <c r="D254" s="15">
        <v>3.25</v>
      </c>
      <c r="E254" s="15">
        <v>3</v>
      </c>
      <c r="F254" s="12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3.5" customHeight="1" x14ac:dyDescent="0.2">
      <c r="A255" s="13"/>
      <c r="B255" s="17" t="s">
        <v>23</v>
      </c>
      <c r="C255" s="15"/>
      <c r="D255" s="15">
        <v>12</v>
      </c>
      <c r="E255" s="15">
        <v>10</v>
      </c>
      <c r="F255" s="12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3.5" customHeight="1" x14ac:dyDescent="0.2">
      <c r="A256" s="13"/>
      <c r="B256" s="17" t="s">
        <v>126</v>
      </c>
      <c r="C256" s="15"/>
      <c r="D256" s="15">
        <v>7.5</v>
      </c>
      <c r="E256" s="15">
        <v>7.5</v>
      </c>
      <c r="F256" s="12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3.5" customHeight="1" x14ac:dyDescent="0.2">
      <c r="A257" s="13"/>
      <c r="B257" s="17" t="s">
        <v>24</v>
      </c>
      <c r="C257" s="15"/>
      <c r="D257" s="15">
        <v>5</v>
      </c>
      <c r="E257" s="15">
        <v>5</v>
      </c>
      <c r="F257" s="12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3.5" customHeight="1" x14ac:dyDescent="0.2">
      <c r="A258" s="13"/>
      <c r="B258" s="17" t="s">
        <v>127</v>
      </c>
      <c r="C258" s="32"/>
      <c r="D258" s="15">
        <v>1</v>
      </c>
      <c r="E258" s="15">
        <v>0.75</v>
      </c>
      <c r="F258" s="12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3.5" customHeight="1" x14ac:dyDescent="0.2">
      <c r="A259" s="13"/>
      <c r="B259" s="17" t="s">
        <v>19</v>
      </c>
      <c r="C259" s="32"/>
      <c r="D259" s="15">
        <v>1.5</v>
      </c>
      <c r="E259" s="15">
        <v>1.5</v>
      </c>
      <c r="F259" s="12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3.5" customHeight="1" x14ac:dyDescent="0.2">
      <c r="A260" s="13"/>
      <c r="B260" s="17" t="s">
        <v>29</v>
      </c>
      <c r="C260" s="32"/>
      <c r="D260" s="15">
        <v>0.125</v>
      </c>
      <c r="E260" s="15">
        <v>0.125</v>
      </c>
      <c r="F260" s="12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3.5" customHeight="1" x14ac:dyDescent="0.2">
      <c r="A261" s="13"/>
      <c r="B261" s="17" t="s">
        <v>20</v>
      </c>
      <c r="C261" s="32"/>
      <c r="D261" s="15">
        <v>200</v>
      </c>
      <c r="E261" s="15">
        <v>200</v>
      </c>
      <c r="F261" s="12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4.25" customHeight="1" x14ac:dyDescent="0.2">
      <c r="A262" s="13"/>
      <c r="B262" s="17" t="s">
        <v>86</v>
      </c>
      <c r="C262" s="32"/>
      <c r="D262" s="15">
        <v>2.5</v>
      </c>
      <c r="E262" s="15">
        <v>2.5</v>
      </c>
      <c r="F262" s="12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4.25" customHeight="1" x14ac:dyDescent="0.2">
      <c r="A263" s="13"/>
      <c r="B263" s="17" t="s">
        <v>26</v>
      </c>
      <c r="C263" s="32"/>
      <c r="D263" s="15">
        <v>5</v>
      </c>
      <c r="E263" s="15">
        <v>5</v>
      </c>
      <c r="F263" s="12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x14ac:dyDescent="0.2">
      <c r="A264" s="13" t="s">
        <v>207</v>
      </c>
      <c r="B264" s="11" t="s">
        <v>208</v>
      </c>
      <c r="C264" s="10" t="s">
        <v>164</v>
      </c>
      <c r="D264" s="10"/>
      <c r="E264" s="10"/>
      <c r="F264" s="10">
        <v>12.8</v>
      </c>
      <c r="G264" s="10">
        <v>11.8</v>
      </c>
      <c r="H264" s="10">
        <v>18.2</v>
      </c>
      <c r="I264" s="10">
        <v>230</v>
      </c>
      <c r="J264" s="10">
        <v>7.0000000000000007E-2</v>
      </c>
      <c r="K264" s="10">
        <v>7.0000000000000007E-2</v>
      </c>
      <c r="L264" s="10">
        <v>0.3</v>
      </c>
      <c r="M264" s="10">
        <v>52</v>
      </c>
      <c r="N264" s="10">
        <v>0.6</v>
      </c>
      <c r="O264" s="10">
        <v>30.14</v>
      </c>
    </row>
    <row r="265" spans="1:15" x14ac:dyDescent="0.2">
      <c r="A265" s="13"/>
      <c r="B265" s="13" t="s">
        <v>209</v>
      </c>
      <c r="C265" s="10"/>
      <c r="D265" s="10">
        <v>90</v>
      </c>
      <c r="E265" s="10">
        <v>66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x14ac:dyDescent="0.2">
      <c r="A266" s="13"/>
      <c r="B266" s="13" t="s">
        <v>52</v>
      </c>
      <c r="C266" s="10"/>
      <c r="D266" s="10">
        <v>14</v>
      </c>
      <c r="E266" s="10">
        <v>14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x14ac:dyDescent="0.2">
      <c r="A267" s="13"/>
      <c r="B267" s="13" t="s">
        <v>20</v>
      </c>
      <c r="C267" s="10"/>
      <c r="D267" s="10">
        <v>20</v>
      </c>
      <c r="E267" s="10">
        <v>20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x14ac:dyDescent="0.2">
      <c r="A268" s="13"/>
      <c r="B268" s="13" t="s">
        <v>23</v>
      </c>
      <c r="C268" s="10"/>
      <c r="D268" s="10">
        <v>18</v>
      </c>
      <c r="E268" s="10">
        <v>14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x14ac:dyDescent="0.2">
      <c r="A269" s="13"/>
      <c r="B269" s="13" t="s">
        <v>27</v>
      </c>
      <c r="C269" s="10"/>
      <c r="D269" s="10">
        <v>8</v>
      </c>
      <c r="E269" s="10">
        <v>8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x14ac:dyDescent="0.2">
      <c r="A270" s="13"/>
      <c r="B270" s="13" t="s">
        <v>41</v>
      </c>
      <c r="C270" s="10"/>
      <c r="D270" s="10"/>
      <c r="E270" s="10">
        <v>118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x14ac:dyDescent="0.2">
      <c r="A271" s="13"/>
      <c r="B271" s="13" t="s">
        <v>24</v>
      </c>
      <c r="C271" s="10"/>
      <c r="D271" s="10">
        <v>10</v>
      </c>
      <c r="E271" s="10">
        <v>10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4.25" customHeight="1" x14ac:dyDescent="0.2">
      <c r="A272" s="13"/>
      <c r="B272" s="13" t="s">
        <v>210</v>
      </c>
      <c r="C272" s="10"/>
      <c r="D272" s="10"/>
      <c r="E272" s="10">
        <v>100</v>
      </c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5.75" customHeight="1" x14ac:dyDescent="0.2">
      <c r="A273" s="13"/>
      <c r="B273" s="13" t="s">
        <v>211</v>
      </c>
      <c r="C273" s="10"/>
      <c r="D273" s="10"/>
      <c r="E273" s="10">
        <v>60</v>
      </c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4.25" customHeight="1" x14ac:dyDescent="0.2">
      <c r="A274" s="13"/>
      <c r="B274" s="13" t="s">
        <v>26</v>
      </c>
      <c r="C274" s="10"/>
      <c r="D274" s="10">
        <v>15</v>
      </c>
      <c r="E274" s="10">
        <v>15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4.25" customHeight="1" x14ac:dyDescent="0.2">
      <c r="A275" s="13"/>
      <c r="B275" s="13" t="s">
        <v>27</v>
      </c>
      <c r="C275" s="10"/>
      <c r="D275" s="10">
        <v>4.5</v>
      </c>
      <c r="E275" s="10">
        <v>4.5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2.75" customHeight="1" x14ac:dyDescent="0.2">
      <c r="A276" s="13"/>
      <c r="B276" s="13" t="s">
        <v>20</v>
      </c>
      <c r="C276" s="10"/>
      <c r="D276" s="10">
        <v>45</v>
      </c>
      <c r="E276" s="10">
        <v>45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2.75" customHeight="1" x14ac:dyDescent="0.2">
      <c r="A277" s="13"/>
      <c r="B277" s="13" t="s">
        <v>46</v>
      </c>
      <c r="C277" s="10"/>
      <c r="D277" s="10">
        <v>6</v>
      </c>
      <c r="E277" s="10">
        <v>6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5" customHeight="1" x14ac:dyDescent="0.2">
      <c r="A278" s="13"/>
      <c r="B278" s="13" t="s">
        <v>25</v>
      </c>
      <c r="C278" s="10"/>
      <c r="D278" s="10">
        <v>2</v>
      </c>
      <c r="E278" s="10">
        <v>2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24.75" customHeight="1" x14ac:dyDescent="0.2">
      <c r="A279" s="10" t="s">
        <v>150</v>
      </c>
      <c r="B279" s="11" t="s">
        <v>151</v>
      </c>
      <c r="C279" s="10" t="s">
        <v>184</v>
      </c>
      <c r="D279" s="9"/>
      <c r="E279" s="10"/>
      <c r="F279" s="10">
        <v>3.75</v>
      </c>
      <c r="G279" s="15">
        <v>4.17</v>
      </c>
      <c r="H279" s="10">
        <v>24.08</v>
      </c>
      <c r="I279" s="10">
        <v>146</v>
      </c>
      <c r="J279" s="10"/>
      <c r="K279" s="10"/>
      <c r="L279" s="10">
        <v>21.98</v>
      </c>
      <c r="M279" s="10"/>
      <c r="N279" s="10"/>
      <c r="O279" s="9">
        <v>10.91</v>
      </c>
    </row>
    <row r="280" spans="1:15" x14ac:dyDescent="0.2">
      <c r="A280" s="10"/>
      <c r="B280" s="13" t="s">
        <v>85</v>
      </c>
      <c r="C280" s="10"/>
      <c r="D280" s="9"/>
      <c r="E280" s="10"/>
      <c r="F280" s="10"/>
      <c r="G280" s="15"/>
      <c r="H280" s="10"/>
      <c r="I280" s="10"/>
      <c r="J280" s="10"/>
      <c r="K280" s="10"/>
      <c r="L280" s="10"/>
      <c r="M280" s="10"/>
      <c r="N280" s="10"/>
      <c r="O280" s="9"/>
    </row>
    <row r="281" spans="1:15" x14ac:dyDescent="0.2">
      <c r="A281" s="10"/>
      <c r="B281" s="27" t="s">
        <v>74</v>
      </c>
      <c r="C281" s="10"/>
      <c r="D281" s="9">
        <v>200</v>
      </c>
      <c r="E281" s="10">
        <v>150</v>
      </c>
      <c r="F281" s="10"/>
      <c r="G281" s="15"/>
      <c r="H281" s="10"/>
      <c r="I281" s="10"/>
      <c r="J281" s="10"/>
      <c r="K281" s="10"/>
      <c r="L281" s="10"/>
      <c r="M281" s="10"/>
      <c r="N281" s="10"/>
      <c r="O281" s="9"/>
    </row>
    <row r="282" spans="1:15" x14ac:dyDescent="0.2">
      <c r="A282" s="10"/>
      <c r="B282" s="26" t="s">
        <v>75</v>
      </c>
      <c r="C282" s="10"/>
      <c r="D282" s="9">
        <v>214.3</v>
      </c>
      <c r="E282" s="10">
        <v>150</v>
      </c>
      <c r="F282" s="10"/>
      <c r="G282" s="15"/>
      <c r="H282" s="10"/>
      <c r="I282" s="10"/>
      <c r="J282" s="10"/>
      <c r="K282" s="10"/>
      <c r="L282" s="10"/>
      <c r="M282" s="10"/>
      <c r="N282" s="10"/>
      <c r="O282" s="9"/>
    </row>
    <row r="283" spans="1:15" x14ac:dyDescent="0.2">
      <c r="A283" s="10"/>
      <c r="B283" s="26" t="s">
        <v>76</v>
      </c>
      <c r="C283" s="10"/>
      <c r="D283" s="93">
        <v>237.7</v>
      </c>
      <c r="E283" s="10">
        <v>150</v>
      </c>
      <c r="F283" s="10"/>
      <c r="G283" s="15"/>
      <c r="H283" s="10"/>
      <c r="I283" s="10"/>
      <c r="J283" s="10"/>
      <c r="K283" s="10"/>
      <c r="L283" s="10"/>
      <c r="M283" s="10"/>
      <c r="N283" s="10"/>
      <c r="O283" s="9"/>
    </row>
    <row r="284" spans="1:15" ht="14.25" customHeight="1" x14ac:dyDescent="0.2">
      <c r="A284" s="10"/>
      <c r="B284" s="26" t="s">
        <v>77</v>
      </c>
      <c r="C284" s="10"/>
      <c r="D284" s="9">
        <v>250</v>
      </c>
      <c r="E284" s="10">
        <v>150</v>
      </c>
      <c r="F284" s="10"/>
      <c r="G284" s="15"/>
      <c r="H284" s="10"/>
      <c r="I284" s="10"/>
      <c r="J284" s="10"/>
      <c r="K284" s="10"/>
      <c r="L284" s="10"/>
      <c r="M284" s="10"/>
      <c r="N284" s="10"/>
      <c r="O284" s="9"/>
    </row>
    <row r="285" spans="1:15" ht="14.25" customHeight="1" x14ac:dyDescent="0.2">
      <c r="A285" s="10"/>
      <c r="B285" s="13" t="s">
        <v>152</v>
      </c>
      <c r="C285" s="10"/>
      <c r="D285" s="9"/>
      <c r="E285" s="10">
        <v>145.5</v>
      </c>
      <c r="F285" s="10"/>
      <c r="G285" s="15"/>
      <c r="H285" s="10"/>
      <c r="I285" s="10"/>
      <c r="J285" s="10"/>
      <c r="K285" s="10"/>
      <c r="L285" s="10"/>
      <c r="M285" s="10"/>
      <c r="N285" s="10"/>
      <c r="O285" s="9"/>
    </row>
    <row r="286" spans="1:15" ht="14.25" customHeight="1" x14ac:dyDescent="0.2">
      <c r="A286" s="10"/>
      <c r="B286" s="13" t="s">
        <v>32</v>
      </c>
      <c r="C286" s="10"/>
      <c r="D286" s="9">
        <v>5</v>
      </c>
      <c r="E286" s="10">
        <v>5</v>
      </c>
      <c r="F286" s="10"/>
      <c r="G286" s="15"/>
      <c r="H286" s="10"/>
      <c r="I286" s="10"/>
      <c r="J286" s="10"/>
      <c r="K286" s="10"/>
      <c r="L286" s="10"/>
      <c r="M286" s="10"/>
      <c r="N286" s="10"/>
      <c r="O286" s="9"/>
    </row>
    <row r="287" spans="1:15" ht="13.5" customHeight="1" x14ac:dyDescent="0.2">
      <c r="A287" s="10"/>
      <c r="B287" s="13" t="s">
        <v>25</v>
      </c>
      <c r="C287" s="10"/>
      <c r="D287" s="9">
        <v>1.5</v>
      </c>
      <c r="E287" s="10">
        <v>1.5</v>
      </c>
      <c r="F287" s="10"/>
      <c r="G287" s="15"/>
      <c r="H287" s="10"/>
      <c r="I287" s="10"/>
      <c r="J287" s="10"/>
      <c r="K287" s="10"/>
      <c r="L287" s="10"/>
      <c r="M287" s="10"/>
      <c r="N287" s="10"/>
      <c r="O287" s="9"/>
    </row>
    <row r="288" spans="1:15" ht="13.5" customHeight="1" x14ac:dyDescent="0.2">
      <c r="A288" s="6" t="s">
        <v>284</v>
      </c>
      <c r="B288" s="7" t="s">
        <v>232</v>
      </c>
      <c r="C288" s="9">
        <v>50</v>
      </c>
      <c r="D288" s="9"/>
      <c r="E288" s="10"/>
      <c r="F288" s="15">
        <v>0.4</v>
      </c>
      <c r="G288" s="15">
        <v>0</v>
      </c>
      <c r="H288" s="15">
        <v>1.7</v>
      </c>
      <c r="I288" s="15">
        <v>8</v>
      </c>
      <c r="J288" s="22">
        <v>1.2E-2</v>
      </c>
      <c r="K288" s="22">
        <v>1.2E-2</v>
      </c>
      <c r="L288" s="22">
        <v>1.5</v>
      </c>
      <c r="M288" s="22"/>
      <c r="N288" s="22"/>
      <c r="O288" s="22">
        <v>4.7300000000000004</v>
      </c>
    </row>
    <row r="289" spans="1:15" ht="13.5" customHeight="1" x14ac:dyDescent="0.2">
      <c r="A289" s="6"/>
      <c r="B289" s="19" t="s">
        <v>283</v>
      </c>
      <c r="C289" s="9"/>
      <c r="D289" s="9">
        <v>52.6</v>
      </c>
      <c r="E289" s="10">
        <v>50</v>
      </c>
      <c r="F289" s="10"/>
      <c r="G289" s="10"/>
      <c r="H289" s="10"/>
      <c r="I289" s="10"/>
      <c r="J289" s="22"/>
      <c r="K289" s="22"/>
      <c r="L289" s="22"/>
      <c r="M289" s="22"/>
      <c r="N289" s="22"/>
      <c r="O289" s="22"/>
    </row>
    <row r="290" spans="1:15" ht="13.5" customHeight="1" x14ac:dyDescent="0.2">
      <c r="A290" s="10"/>
      <c r="B290" s="11" t="s">
        <v>28</v>
      </c>
      <c r="C290" s="10">
        <v>20</v>
      </c>
      <c r="D290" s="9">
        <v>20</v>
      </c>
      <c r="E290" s="10">
        <v>20</v>
      </c>
      <c r="F290" s="10">
        <v>1.58</v>
      </c>
      <c r="G290" s="10">
        <v>0.2</v>
      </c>
      <c r="H290" s="10">
        <v>9.66</v>
      </c>
      <c r="I290" s="10">
        <v>47</v>
      </c>
      <c r="J290" s="10">
        <v>3.3000000000000002E-2</v>
      </c>
      <c r="K290" s="10">
        <v>8.9999999999999993E-3</v>
      </c>
      <c r="L290" s="10">
        <v>0</v>
      </c>
      <c r="M290" s="10">
        <v>6</v>
      </c>
      <c r="N290" s="10">
        <v>0.33</v>
      </c>
      <c r="O290" s="10">
        <v>0.83</v>
      </c>
    </row>
    <row r="291" spans="1:15" x14ac:dyDescent="0.2">
      <c r="A291" s="6"/>
      <c r="B291" s="11" t="s">
        <v>185</v>
      </c>
      <c r="C291" s="10">
        <v>30</v>
      </c>
      <c r="D291" s="9">
        <v>30</v>
      </c>
      <c r="E291" s="10">
        <v>30</v>
      </c>
      <c r="F291" s="10">
        <v>1.98</v>
      </c>
      <c r="G291" s="10">
        <v>0.36</v>
      </c>
      <c r="H291" s="10">
        <v>10.02</v>
      </c>
      <c r="I291" s="10">
        <v>52.2</v>
      </c>
      <c r="J291" s="10">
        <v>5.3999999999999999E-2</v>
      </c>
      <c r="K291" s="10">
        <v>2.4E-2</v>
      </c>
      <c r="L291" s="10">
        <v>0</v>
      </c>
      <c r="M291" s="10">
        <v>14.4</v>
      </c>
      <c r="N291" s="10">
        <v>15</v>
      </c>
      <c r="O291" s="10">
        <v>1.74</v>
      </c>
    </row>
    <row r="292" spans="1:15" x14ac:dyDescent="0.2">
      <c r="A292" s="6" t="s">
        <v>186</v>
      </c>
      <c r="B292" s="11" t="s">
        <v>187</v>
      </c>
      <c r="C292" s="9">
        <v>200</v>
      </c>
      <c r="D292" s="8"/>
      <c r="E292" s="10"/>
      <c r="F292" s="12">
        <v>0.24</v>
      </c>
      <c r="G292" s="10">
        <v>0.14000000000000001</v>
      </c>
      <c r="H292" s="10">
        <v>27.83</v>
      </c>
      <c r="I292" s="10">
        <v>113.33</v>
      </c>
      <c r="J292" s="10">
        <v>0.02</v>
      </c>
      <c r="K292" s="10">
        <v>0</v>
      </c>
      <c r="L292" s="10">
        <v>1.72</v>
      </c>
      <c r="M292" s="10">
        <v>12</v>
      </c>
      <c r="N292" s="10">
        <v>0.8</v>
      </c>
      <c r="O292" s="10">
        <v>5.62</v>
      </c>
    </row>
    <row r="293" spans="1:15" x14ac:dyDescent="0.2">
      <c r="A293" s="6"/>
      <c r="B293" s="13" t="s">
        <v>188</v>
      </c>
      <c r="C293" s="8"/>
      <c r="D293" s="9">
        <v>45.3</v>
      </c>
      <c r="E293" s="10">
        <v>40</v>
      </c>
      <c r="F293" s="12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x14ac:dyDescent="0.2">
      <c r="A294" s="6"/>
      <c r="B294" s="19" t="s">
        <v>19</v>
      </c>
      <c r="C294" s="18"/>
      <c r="D294" s="9">
        <v>24</v>
      </c>
      <c r="E294" s="10">
        <v>24</v>
      </c>
      <c r="F294" s="68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x14ac:dyDescent="0.2">
      <c r="A295" s="6"/>
      <c r="B295" s="19" t="s">
        <v>29</v>
      </c>
      <c r="C295" s="18"/>
      <c r="D295" s="9">
        <v>0.2</v>
      </c>
      <c r="E295" s="10">
        <v>0.2</v>
      </c>
      <c r="F295" s="68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x14ac:dyDescent="0.2">
      <c r="A296" s="6"/>
      <c r="B296" s="13" t="s">
        <v>20</v>
      </c>
      <c r="C296" s="18"/>
      <c r="D296" s="9">
        <v>172</v>
      </c>
      <c r="E296" s="10">
        <v>172</v>
      </c>
      <c r="F296" s="68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x14ac:dyDescent="0.2">
      <c r="A297" s="82"/>
      <c r="B297" s="97" t="s">
        <v>37</v>
      </c>
      <c r="C297" s="85"/>
      <c r="D297" s="85"/>
      <c r="E297" s="85"/>
      <c r="F297" s="85">
        <f>SUM(F241:F296)</f>
        <v>24.29</v>
      </c>
      <c r="G297" s="85">
        <f>SUM(G241:G296)</f>
        <v>21.77</v>
      </c>
      <c r="H297" s="85">
        <f>SUM(H241:H296)</f>
        <v>106.02</v>
      </c>
      <c r="I297" s="85">
        <f>SUM(I241:I296)</f>
        <v>714.78000000000009</v>
      </c>
      <c r="J297" s="85" t="e">
        <f>#REF!+J264+J279+#REF!+#REF!+J292</f>
        <v>#REF!</v>
      </c>
      <c r="K297" s="85" t="e">
        <f>#REF!+K264+K279+#REF!+#REF!+K292</f>
        <v>#REF!</v>
      </c>
      <c r="L297" s="85">
        <f>SUM(L241:L296)</f>
        <v>31.79</v>
      </c>
      <c r="M297" s="85" t="e">
        <f>#REF!+M264+M279+#REF!+#REF!+M292</f>
        <v>#REF!</v>
      </c>
      <c r="N297" s="85" t="e">
        <f>#REF!+N264+N279+#REF!+#REF!+N292</f>
        <v>#REF!</v>
      </c>
      <c r="O297" s="85">
        <f>SUM(O241:O296)</f>
        <v>63.61</v>
      </c>
    </row>
    <row r="298" spans="1:15" x14ac:dyDescent="0.2">
      <c r="A298" s="87"/>
      <c r="B298" s="103" t="s">
        <v>212</v>
      </c>
      <c r="C298" s="90"/>
      <c r="D298" s="90"/>
      <c r="E298" s="90"/>
      <c r="F298" s="90">
        <f>SUM(F297,F239)</f>
        <v>54.55</v>
      </c>
      <c r="G298" s="90">
        <f>SUM(G297,G239)</f>
        <v>52.67</v>
      </c>
      <c r="H298" s="90">
        <f>SUM(H239,H297)</f>
        <v>190.55</v>
      </c>
      <c r="I298" s="90">
        <f>SUM(I297,I239)</f>
        <v>1419.73</v>
      </c>
      <c r="J298" s="90"/>
      <c r="K298" s="90"/>
      <c r="L298" s="90">
        <f>SUM(L297,L239)</f>
        <v>46.97</v>
      </c>
      <c r="M298" s="90"/>
      <c r="N298" s="90"/>
      <c r="O298" s="90">
        <f>SUM(O297,O239)</f>
        <v>113.43</v>
      </c>
    </row>
    <row r="299" spans="1:15" ht="17.25" customHeight="1" x14ac:dyDescent="0.2">
      <c r="A299" s="122" t="s">
        <v>213</v>
      </c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</row>
    <row r="300" spans="1:15" ht="15" customHeight="1" x14ac:dyDescent="0.2">
      <c r="A300" s="130" t="s">
        <v>182</v>
      </c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2"/>
    </row>
    <row r="301" spans="1:15" ht="25.5" customHeight="1" x14ac:dyDescent="0.2">
      <c r="A301" s="13" t="s">
        <v>214</v>
      </c>
      <c r="B301" s="7" t="s">
        <v>215</v>
      </c>
      <c r="C301" s="10" t="s">
        <v>296</v>
      </c>
      <c r="D301" s="10"/>
      <c r="E301" s="10"/>
      <c r="F301" s="10">
        <v>25.56</v>
      </c>
      <c r="G301" s="10">
        <v>19.559999999999999</v>
      </c>
      <c r="H301" s="10">
        <v>49.5</v>
      </c>
      <c r="I301" s="10">
        <v>370.5</v>
      </c>
      <c r="J301" s="10"/>
      <c r="K301" s="10"/>
      <c r="L301" s="10">
        <v>0.36</v>
      </c>
      <c r="M301" s="10"/>
      <c r="N301" s="10"/>
      <c r="O301" s="10">
        <v>48.78</v>
      </c>
    </row>
    <row r="302" spans="1:15" ht="15.75" customHeight="1" x14ac:dyDescent="0.2">
      <c r="A302" s="13"/>
      <c r="B302" s="19" t="s">
        <v>217</v>
      </c>
      <c r="C302" s="10"/>
      <c r="D302" s="48">
        <v>141</v>
      </c>
      <c r="E302" s="48">
        <v>138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4.25" customHeight="1" x14ac:dyDescent="0.2">
      <c r="A303" s="13"/>
      <c r="B303" s="13" t="s">
        <v>200</v>
      </c>
      <c r="C303" s="10"/>
      <c r="D303" s="48">
        <v>9</v>
      </c>
      <c r="E303" s="48">
        <v>9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5" customHeight="1" x14ac:dyDescent="0.2">
      <c r="A304" s="13"/>
      <c r="B304" s="13" t="s">
        <v>218</v>
      </c>
      <c r="C304" s="10"/>
      <c r="D304" s="48">
        <v>12</v>
      </c>
      <c r="E304" s="48">
        <v>12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7.25" customHeight="1" x14ac:dyDescent="0.2">
      <c r="A305" s="13"/>
      <c r="B305" s="13" t="s">
        <v>19</v>
      </c>
      <c r="C305" s="10"/>
      <c r="D305" s="48">
        <v>12</v>
      </c>
      <c r="E305" s="48">
        <v>12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7.25" customHeight="1" x14ac:dyDescent="0.2">
      <c r="A306" s="13"/>
      <c r="B306" s="13" t="s">
        <v>31</v>
      </c>
      <c r="C306" s="10"/>
      <c r="D306" s="48" t="s">
        <v>219</v>
      </c>
      <c r="E306" s="48">
        <v>6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7.25" customHeight="1" x14ac:dyDescent="0.2">
      <c r="A307" s="13"/>
      <c r="B307" s="13" t="s">
        <v>32</v>
      </c>
      <c r="C307" s="10"/>
      <c r="D307" s="48">
        <v>6</v>
      </c>
      <c r="E307" s="48">
        <v>6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7.25" customHeight="1" x14ac:dyDescent="0.2">
      <c r="A308" s="13"/>
      <c r="B308" s="13" t="s">
        <v>33</v>
      </c>
      <c r="C308" s="10"/>
      <c r="D308" s="48">
        <v>6</v>
      </c>
      <c r="E308" s="48">
        <v>6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7.25" customHeight="1" x14ac:dyDescent="0.2">
      <c r="A309" s="13"/>
      <c r="B309" s="13" t="s">
        <v>26</v>
      </c>
      <c r="C309" s="10"/>
      <c r="D309" s="48">
        <v>6</v>
      </c>
      <c r="E309" s="48">
        <v>6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7.25" customHeight="1" x14ac:dyDescent="0.2">
      <c r="A310" s="13"/>
      <c r="B310" s="13" t="s">
        <v>25</v>
      </c>
      <c r="C310" s="10"/>
      <c r="D310" s="48">
        <v>1.2</v>
      </c>
      <c r="E310" s="48">
        <v>1.2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7.25" customHeight="1" x14ac:dyDescent="0.2">
      <c r="A311" s="13"/>
      <c r="B311" s="13" t="s">
        <v>220</v>
      </c>
      <c r="C311" s="10"/>
      <c r="D311" s="10">
        <v>15</v>
      </c>
      <c r="E311" s="10">
        <v>15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7.25" customHeight="1" x14ac:dyDescent="0.2">
      <c r="A312" s="10"/>
      <c r="B312" s="11" t="s">
        <v>28</v>
      </c>
      <c r="C312" s="9">
        <v>30</v>
      </c>
      <c r="D312" s="9">
        <v>30</v>
      </c>
      <c r="E312" s="10">
        <v>30</v>
      </c>
      <c r="F312" s="10">
        <v>2.37</v>
      </c>
      <c r="G312" s="10">
        <v>0.3</v>
      </c>
      <c r="H312" s="10">
        <v>14.49</v>
      </c>
      <c r="I312" s="10">
        <v>70.5</v>
      </c>
      <c r="J312" s="10">
        <v>4.3999999999999997E-2</v>
      </c>
      <c r="K312" s="10">
        <v>1.2E-2</v>
      </c>
      <c r="L312" s="10">
        <v>0</v>
      </c>
      <c r="M312" s="79"/>
      <c r="N312" s="79"/>
      <c r="O312" s="15">
        <v>1.25</v>
      </c>
    </row>
    <row r="313" spans="1:15" ht="17.25" customHeight="1" x14ac:dyDescent="0.2">
      <c r="A313" s="15" t="s">
        <v>179</v>
      </c>
      <c r="B313" s="80" t="s">
        <v>297</v>
      </c>
      <c r="C313" s="15">
        <v>200</v>
      </c>
      <c r="D313" s="78">
        <v>200</v>
      </c>
      <c r="E313" s="15">
        <v>120</v>
      </c>
      <c r="F313" s="15">
        <v>3</v>
      </c>
      <c r="G313" s="15">
        <v>1</v>
      </c>
      <c r="H313" s="15">
        <v>42</v>
      </c>
      <c r="I313" s="15">
        <v>192</v>
      </c>
      <c r="J313" s="15">
        <v>18</v>
      </c>
      <c r="K313" s="15">
        <v>0.02</v>
      </c>
      <c r="L313" s="15">
        <v>20</v>
      </c>
      <c r="M313" s="15">
        <v>15</v>
      </c>
      <c r="N313" s="15">
        <v>1.9</v>
      </c>
      <c r="O313" s="15">
        <v>25.6</v>
      </c>
    </row>
    <row r="314" spans="1:15" ht="26.25" customHeight="1" x14ac:dyDescent="0.2">
      <c r="A314" s="24" t="s">
        <v>289</v>
      </c>
      <c r="B314" s="11" t="s">
        <v>290</v>
      </c>
      <c r="C314" s="24">
        <v>200</v>
      </c>
      <c r="D314" s="118"/>
      <c r="E314" s="24"/>
      <c r="F314" s="24">
        <v>3.1</v>
      </c>
      <c r="G314" s="24">
        <v>2.4</v>
      </c>
      <c r="H314" s="24">
        <v>17.2</v>
      </c>
      <c r="I314" s="24">
        <v>103.5</v>
      </c>
      <c r="J314" s="24">
        <v>0.14000000000000001</v>
      </c>
      <c r="K314" s="24">
        <v>0.8</v>
      </c>
      <c r="L314" s="24">
        <v>1.3</v>
      </c>
      <c r="M314" s="10">
        <v>12</v>
      </c>
      <c r="N314" s="10">
        <v>0.8</v>
      </c>
      <c r="O314" s="12">
        <v>8.4600000000000009</v>
      </c>
    </row>
    <row r="315" spans="1:15" ht="17.25" customHeight="1" x14ac:dyDescent="0.2">
      <c r="A315" s="11"/>
      <c r="B315" s="13" t="s">
        <v>291</v>
      </c>
      <c r="C315" s="119"/>
      <c r="D315" s="10">
        <v>3.3</v>
      </c>
      <c r="E315" s="10">
        <v>3.3</v>
      </c>
      <c r="F315" s="119"/>
      <c r="G315" s="119"/>
      <c r="H315" s="119"/>
      <c r="I315" s="119"/>
      <c r="J315" s="121"/>
      <c r="K315" s="121"/>
      <c r="L315" s="121"/>
      <c r="M315" s="119"/>
      <c r="N315" s="119"/>
      <c r="O315" s="119"/>
    </row>
    <row r="316" spans="1:15" ht="17.25" customHeight="1" x14ac:dyDescent="0.2">
      <c r="A316" s="11"/>
      <c r="B316" s="13" t="s">
        <v>19</v>
      </c>
      <c r="C316" s="119"/>
      <c r="D316" s="10">
        <v>11</v>
      </c>
      <c r="E316" s="10">
        <v>11</v>
      </c>
      <c r="F316" s="119"/>
      <c r="G316" s="119"/>
      <c r="H316" s="119"/>
      <c r="I316" s="119"/>
      <c r="J316" s="121"/>
      <c r="K316" s="121"/>
      <c r="L316" s="121"/>
      <c r="M316" s="62"/>
      <c r="N316" s="62"/>
      <c r="O316" s="62"/>
    </row>
    <row r="317" spans="1:15" ht="17.25" customHeight="1" x14ac:dyDescent="0.2">
      <c r="A317" s="10"/>
      <c r="B317" s="13" t="s">
        <v>39</v>
      </c>
      <c r="C317" s="10"/>
      <c r="D317" s="10">
        <v>100</v>
      </c>
      <c r="E317" s="10">
        <v>100</v>
      </c>
      <c r="F317" s="10"/>
      <c r="G317" s="10"/>
      <c r="H317" s="10"/>
      <c r="I317" s="10"/>
      <c r="J317" s="10"/>
      <c r="K317" s="10"/>
      <c r="L317" s="10"/>
      <c r="M317" s="62"/>
      <c r="N317" s="62"/>
      <c r="O317" s="62"/>
    </row>
    <row r="318" spans="1:15" ht="16.5" customHeight="1" x14ac:dyDescent="0.2">
      <c r="A318" s="10"/>
      <c r="B318" s="13" t="s">
        <v>20</v>
      </c>
      <c r="C318" s="10"/>
      <c r="D318" s="10">
        <v>120</v>
      </c>
      <c r="E318" s="10">
        <v>120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5" customHeight="1" x14ac:dyDescent="0.2">
      <c r="A319" s="96"/>
      <c r="B319" s="82" t="s">
        <v>181</v>
      </c>
      <c r="C319" s="104"/>
      <c r="D319" s="104"/>
      <c r="E319" s="104"/>
      <c r="F319" s="104">
        <f t="shared" ref="F319:O319" si="4">SUM(F301:F318)</f>
        <v>34.03</v>
      </c>
      <c r="G319" s="104">
        <f t="shared" si="4"/>
        <v>23.259999999999998</v>
      </c>
      <c r="H319" s="104">
        <f t="shared" si="4"/>
        <v>123.19000000000001</v>
      </c>
      <c r="I319" s="104">
        <f t="shared" si="4"/>
        <v>736.5</v>
      </c>
      <c r="J319" s="104">
        <f t="shared" si="4"/>
        <v>18.184000000000001</v>
      </c>
      <c r="K319" s="104">
        <f t="shared" si="4"/>
        <v>0.83200000000000007</v>
      </c>
      <c r="L319" s="104">
        <f t="shared" si="4"/>
        <v>21.66</v>
      </c>
      <c r="M319" s="104">
        <f t="shared" si="4"/>
        <v>27</v>
      </c>
      <c r="N319" s="104">
        <f t="shared" si="4"/>
        <v>2.7</v>
      </c>
      <c r="O319" s="104">
        <f t="shared" si="4"/>
        <v>84.09</v>
      </c>
    </row>
    <row r="320" spans="1:15" ht="15" customHeight="1" x14ac:dyDescent="0.2">
      <c r="A320" s="130" t="s">
        <v>183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2"/>
    </row>
    <row r="321" spans="1:15" ht="26.25" customHeight="1" x14ac:dyDescent="0.2">
      <c r="A321" s="17" t="s">
        <v>129</v>
      </c>
      <c r="B321" s="16" t="s">
        <v>148</v>
      </c>
      <c r="C321" s="15" t="s">
        <v>145</v>
      </c>
      <c r="D321" s="15"/>
      <c r="E321" s="15"/>
      <c r="F321" s="15">
        <v>1.74</v>
      </c>
      <c r="G321" s="15">
        <v>4.8899999999999997</v>
      </c>
      <c r="H321" s="15">
        <v>8.48</v>
      </c>
      <c r="I321" s="15">
        <v>84.75</v>
      </c>
      <c r="J321" s="15"/>
      <c r="K321" s="15"/>
      <c r="L321" s="15">
        <v>18.47</v>
      </c>
      <c r="M321" s="15"/>
      <c r="N321" s="15"/>
      <c r="O321" s="15">
        <v>8.26</v>
      </c>
    </row>
    <row r="322" spans="1:15" ht="15.75" customHeight="1" x14ac:dyDescent="0.2">
      <c r="A322" s="16"/>
      <c r="B322" s="25" t="s">
        <v>82</v>
      </c>
      <c r="C322" s="15"/>
      <c r="D322" s="59">
        <v>62.5</v>
      </c>
      <c r="E322" s="60">
        <v>50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ht="14.25" customHeight="1" x14ac:dyDescent="0.2">
      <c r="A323" s="16"/>
      <c r="B323" s="25" t="s">
        <v>85</v>
      </c>
      <c r="C323" s="15"/>
      <c r="D323" s="51"/>
      <c r="E323" s="52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ht="15" customHeight="1" x14ac:dyDescent="0.2">
      <c r="A324" s="17"/>
      <c r="B324" s="27" t="s">
        <v>74</v>
      </c>
      <c r="C324" s="15"/>
      <c r="D324" s="53">
        <v>40</v>
      </c>
      <c r="E324" s="54">
        <v>30</v>
      </c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12" customHeight="1" x14ac:dyDescent="0.2">
      <c r="A325" s="17"/>
      <c r="B325" s="26" t="s">
        <v>75</v>
      </c>
      <c r="C325" s="15"/>
      <c r="D325" s="51">
        <v>43</v>
      </c>
      <c r="E325" s="52">
        <v>30</v>
      </c>
      <c r="F325" s="15"/>
      <c r="G325" s="15"/>
      <c r="H325" s="15"/>
      <c r="I325" s="15"/>
      <c r="J325" s="15"/>
      <c r="K325" s="15"/>
      <c r="L325" s="15"/>
      <c r="M325" s="15"/>
      <c r="N325" s="15"/>
      <c r="O325" s="32"/>
    </row>
    <row r="326" spans="1:15" ht="14.25" customHeight="1" x14ac:dyDescent="0.2">
      <c r="A326" s="17"/>
      <c r="B326" s="26" t="s">
        <v>76</v>
      </c>
      <c r="C326" s="32"/>
      <c r="D326" s="57">
        <v>46.2</v>
      </c>
      <c r="E326" s="58">
        <v>30</v>
      </c>
      <c r="F326" s="15"/>
      <c r="G326" s="32"/>
      <c r="H326" s="32"/>
      <c r="I326" s="32"/>
      <c r="J326" s="120"/>
      <c r="K326" s="120"/>
      <c r="L326" s="120"/>
      <c r="M326" s="120"/>
      <c r="N326" s="120"/>
      <c r="O326" s="120"/>
    </row>
    <row r="327" spans="1:15" ht="14.25" customHeight="1" x14ac:dyDescent="0.2">
      <c r="A327" s="16"/>
      <c r="B327" s="26" t="s">
        <v>77</v>
      </c>
      <c r="C327" s="16"/>
      <c r="D327" s="53">
        <v>50</v>
      </c>
      <c r="E327" s="54">
        <v>30</v>
      </c>
      <c r="F327" s="15"/>
      <c r="G327" s="16"/>
      <c r="H327" s="16"/>
      <c r="I327" s="16"/>
      <c r="J327" s="16"/>
      <c r="K327" s="16"/>
      <c r="L327" s="16"/>
      <c r="M327" s="16"/>
      <c r="N327" s="16"/>
      <c r="O327" s="15"/>
    </row>
    <row r="328" spans="1:15" ht="14.25" customHeight="1" x14ac:dyDescent="0.2">
      <c r="A328" s="17"/>
      <c r="B328" s="25" t="s">
        <v>78</v>
      </c>
      <c r="C328" s="17"/>
      <c r="D328" s="51"/>
      <c r="E328" s="52"/>
      <c r="F328" s="15"/>
      <c r="G328" s="17"/>
      <c r="H328" s="17"/>
      <c r="I328" s="17"/>
      <c r="J328" s="17"/>
      <c r="K328" s="17"/>
      <c r="L328" s="17"/>
      <c r="M328" s="17"/>
      <c r="N328" s="17"/>
      <c r="O328" s="15"/>
    </row>
    <row r="329" spans="1:15" ht="15" customHeight="1" x14ac:dyDescent="0.2">
      <c r="A329" s="17"/>
      <c r="B329" s="27" t="s">
        <v>114</v>
      </c>
      <c r="C329" s="17"/>
      <c r="D329" s="57">
        <v>15.6</v>
      </c>
      <c r="E329" s="54">
        <v>12.5</v>
      </c>
      <c r="F329" s="15"/>
      <c r="G329" s="17"/>
      <c r="H329" s="17"/>
      <c r="I329" s="17"/>
      <c r="J329" s="17"/>
      <c r="K329" s="17"/>
      <c r="L329" s="17"/>
      <c r="M329" s="17"/>
      <c r="N329" s="17"/>
      <c r="O329" s="15"/>
    </row>
    <row r="330" spans="1:15" ht="15" customHeight="1" x14ac:dyDescent="0.2">
      <c r="A330" s="17"/>
      <c r="B330" s="27" t="s">
        <v>115</v>
      </c>
      <c r="C330" s="17"/>
      <c r="D330" s="57">
        <v>16.7</v>
      </c>
      <c r="E330" s="52">
        <v>12.5</v>
      </c>
      <c r="F330" s="15"/>
      <c r="G330" s="17"/>
      <c r="H330" s="17"/>
      <c r="I330" s="17"/>
      <c r="J330" s="17"/>
      <c r="K330" s="17"/>
      <c r="L330" s="17"/>
      <c r="M330" s="17"/>
      <c r="N330" s="17"/>
      <c r="O330" s="15"/>
    </row>
    <row r="331" spans="1:15" ht="15" customHeight="1" x14ac:dyDescent="0.2">
      <c r="A331" s="17"/>
      <c r="B331" s="19" t="s">
        <v>23</v>
      </c>
      <c r="C331" s="17"/>
      <c r="D331" s="47">
        <v>12</v>
      </c>
      <c r="E331" s="48">
        <v>10</v>
      </c>
      <c r="F331" s="15"/>
      <c r="G331" s="17"/>
      <c r="H331" s="17"/>
      <c r="I331" s="17"/>
      <c r="J331" s="17"/>
      <c r="K331" s="17"/>
      <c r="L331" s="17"/>
      <c r="M331" s="17"/>
      <c r="N331" s="17"/>
      <c r="O331" s="15"/>
    </row>
    <row r="332" spans="1:15" ht="15" customHeight="1" x14ac:dyDescent="0.2">
      <c r="A332" s="17"/>
      <c r="B332" s="17" t="s">
        <v>46</v>
      </c>
      <c r="C332" s="17"/>
      <c r="D332" s="57">
        <v>2.5</v>
      </c>
      <c r="E332" s="58">
        <v>2.5</v>
      </c>
      <c r="F332" s="15"/>
      <c r="G332" s="17"/>
      <c r="H332" s="17"/>
      <c r="I332" s="17"/>
      <c r="J332" s="17"/>
      <c r="K332" s="17"/>
      <c r="L332" s="17"/>
      <c r="M332" s="17"/>
      <c r="N332" s="17"/>
      <c r="O332" s="15"/>
    </row>
    <row r="333" spans="1:15" ht="15" customHeight="1" x14ac:dyDescent="0.2">
      <c r="A333" s="17"/>
      <c r="B333" s="17" t="s">
        <v>24</v>
      </c>
      <c r="C333" s="17"/>
      <c r="D333" s="63">
        <v>5</v>
      </c>
      <c r="E333" s="64">
        <v>5</v>
      </c>
      <c r="F333" s="15"/>
      <c r="G333" s="17"/>
      <c r="H333" s="17"/>
      <c r="I333" s="17"/>
      <c r="J333" s="17"/>
      <c r="K333" s="17"/>
      <c r="L333" s="17"/>
      <c r="M333" s="17"/>
      <c r="N333" s="17"/>
      <c r="O333" s="15"/>
    </row>
    <row r="334" spans="1:15" ht="15" customHeight="1" x14ac:dyDescent="0.2">
      <c r="A334" s="17"/>
      <c r="B334" s="17" t="s">
        <v>42</v>
      </c>
      <c r="C334" s="17"/>
      <c r="D334" s="51">
        <v>200</v>
      </c>
      <c r="E334" s="52">
        <v>200</v>
      </c>
      <c r="F334" s="15"/>
      <c r="G334" s="17"/>
      <c r="H334" s="17"/>
      <c r="I334" s="17"/>
      <c r="J334" s="17"/>
      <c r="K334" s="17"/>
      <c r="L334" s="17"/>
      <c r="M334" s="17"/>
      <c r="N334" s="17"/>
      <c r="O334" s="15"/>
    </row>
    <row r="335" spans="1:15" ht="14.25" customHeight="1" x14ac:dyDescent="0.2">
      <c r="A335" s="17"/>
      <c r="B335" s="17" t="s">
        <v>25</v>
      </c>
      <c r="C335" s="17"/>
      <c r="D335" s="48">
        <v>2.5</v>
      </c>
      <c r="E335" s="48">
        <v>2.5</v>
      </c>
      <c r="F335" s="15"/>
      <c r="G335" s="17"/>
      <c r="H335" s="17"/>
      <c r="I335" s="17"/>
      <c r="J335" s="17"/>
      <c r="K335" s="17"/>
      <c r="L335" s="17"/>
      <c r="M335" s="17"/>
      <c r="N335" s="17"/>
      <c r="O335" s="15"/>
    </row>
    <row r="336" spans="1:15" ht="14.25" customHeight="1" x14ac:dyDescent="0.2">
      <c r="A336" s="17"/>
      <c r="B336" s="17" t="s">
        <v>103</v>
      </c>
      <c r="C336" s="17"/>
      <c r="D336" s="45">
        <v>5</v>
      </c>
      <c r="E336" s="46">
        <v>5</v>
      </c>
      <c r="F336" s="15"/>
      <c r="G336" s="17"/>
      <c r="H336" s="17"/>
      <c r="I336" s="17"/>
      <c r="J336" s="17"/>
      <c r="K336" s="17"/>
      <c r="L336" s="17"/>
      <c r="M336" s="17"/>
      <c r="N336" s="17"/>
      <c r="O336" s="15"/>
    </row>
    <row r="337" spans="1:15" ht="25.5" customHeight="1" x14ac:dyDescent="0.2">
      <c r="A337" s="13" t="s">
        <v>131</v>
      </c>
      <c r="B337" s="31" t="s">
        <v>132</v>
      </c>
      <c r="C337" s="10" t="s">
        <v>160</v>
      </c>
      <c r="D337" s="10"/>
      <c r="E337" s="10"/>
      <c r="F337" s="10">
        <v>11.64</v>
      </c>
      <c r="G337" s="10">
        <v>12.9</v>
      </c>
      <c r="H337" s="10">
        <v>9.98</v>
      </c>
      <c r="I337" s="10">
        <v>202.5</v>
      </c>
      <c r="J337" s="10"/>
      <c r="K337" s="10"/>
      <c r="L337" s="10">
        <v>0.11</v>
      </c>
      <c r="M337" s="10"/>
      <c r="N337" s="10"/>
      <c r="O337" s="10">
        <v>36.479999999999997</v>
      </c>
    </row>
    <row r="338" spans="1:15" ht="13.5" customHeight="1" x14ac:dyDescent="0.2">
      <c r="A338" s="13"/>
      <c r="B338" s="13" t="s">
        <v>88</v>
      </c>
      <c r="C338" s="10"/>
      <c r="D338" s="48">
        <v>71.3</v>
      </c>
      <c r="E338" s="48">
        <v>50</v>
      </c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5" customHeight="1" x14ac:dyDescent="0.2">
      <c r="A339" s="13"/>
      <c r="B339" s="13" t="s">
        <v>52</v>
      </c>
      <c r="C339" s="10"/>
      <c r="D339" s="48">
        <v>13.8</v>
      </c>
      <c r="E339" s="48">
        <v>13.8</v>
      </c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5" customHeight="1" x14ac:dyDescent="0.2">
      <c r="A340" s="13"/>
      <c r="B340" s="25" t="s">
        <v>20</v>
      </c>
      <c r="C340" s="10"/>
      <c r="D340" s="48">
        <v>16.3</v>
      </c>
      <c r="E340" s="48">
        <v>16.3</v>
      </c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5" customHeight="1" x14ac:dyDescent="0.2">
      <c r="A341" s="13"/>
      <c r="B341" s="25" t="s">
        <v>133</v>
      </c>
      <c r="C341" s="10"/>
      <c r="D341" s="48"/>
      <c r="E341" s="48">
        <v>81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5" customHeight="1" x14ac:dyDescent="0.2">
      <c r="A342" s="13"/>
      <c r="B342" s="19" t="s">
        <v>134</v>
      </c>
      <c r="C342" s="10"/>
      <c r="D342" s="48"/>
      <c r="E342" s="48">
        <v>37.5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5" customHeight="1" x14ac:dyDescent="0.2">
      <c r="A343" s="13"/>
      <c r="B343" s="19" t="s">
        <v>39</v>
      </c>
      <c r="C343" s="10"/>
      <c r="D343" s="48">
        <v>18.8</v>
      </c>
      <c r="E343" s="48">
        <v>18.8</v>
      </c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5" customHeight="1" x14ac:dyDescent="0.2">
      <c r="A344" s="13"/>
      <c r="B344" s="19" t="s">
        <v>32</v>
      </c>
      <c r="C344" s="10"/>
      <c r="D344" s="48">
        <v>4</v>
      </c>
      <c r="E344" s="48">
        <v>4</v>
      </c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4.25" customHeight="1" x14ac:dyDescent="0.2">
      <c r="A345" s="13"/>
      <c r="B345" s="13" t="s">
        <v>27</v>
      </c>
      <c r="C345" s="10"/>
      <c r="D345" s="48">
        <v>4</v>
      </c>
      <c r="E345" s="48">
        <v>4</v>
      </c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4.25" customHeight="1" x14ac:dyDescent="0.2">
      <c r="A346" s="13"/>
      <c r="B346" s="13" t="s">
        <v>20</v>
      </c>
      <c r="C346" s="10"/>
      <c r="D346" s="48">
        <v>18.8</v>
      </c>
      <c r="E346" s="48">
        <v>18.8</v>
      </c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4.25" customHeight="1" x14ac:dyDescent="0.2">
      <c r="A347" s="13"/>
      <c r="B347" s="13" t="s">
        <v>25</v>
      </c>
      <c r="C347" s="10"/>
      <c r="D347" s="48">
        <v>0.3</v>
      </c>
      <c r="E347" s="48">
        <v>0.3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4.25" customHeight="1" x14ac:dyDescent="0.2">
      <c r="A348" s="13"/>
      <c r="B348" s="13" t="s">
        <v>36</v>
      </c>
      <c r="C348" s="10"/>
      <c r="D348" s="10">
        <v>6.25</v>
      </c>
      <c r="E348" s="10">
        <v>6.25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4.25" customHeight="1" x14ac:dyDescent="0.2">
      <c r="A349" s="13"/>
      <c r="B349" s="13" t="s">
        <v>135</v>
      </c>
      <c r="C349" s="10"/>
      <c r="D349" s="10">
        <v>3.6</v>
      </c>
      <c r="E349" s="10">
        <v>3.3</v>
      </c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4.25" customHeight="1" x14ac:dyDescent="0.2">
      <c r="A350" s="13"/>
      <c r="B350" s="13" t="s">
        <v>104</v>
      </c>
      <c r="C350" s="10"/>
      <c r="D350" s="10"/>
      <c r="E350" s="10">
        <v>127.5</v>
      </c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4.25" customHeight="1" x14ac:dyDescent="0.2">
      <c r="A351" s="13"/>
      <c r="B351" s="13" t="s">
        <v>136</v>
      </c>
      <c r="C351" s="10"/>
      <c r="D351" s="10"/>
      <c r="E351" s="10">
        <v>100</v>
      </c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4.25" customHeight="1" x14ac:dyDescent="0.2">
      <c r="A352" s="13"/>
      <c r="B352" s="13" t="s">
        <v>18</v>
      </c>
      <c r="C352" s="10"/>
      <c r="D352" s="10">
        <v>5</v>
      </c>
      <c r="E352" s="10">
        <v>5</v>
      </c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ht="14.25" customHeight="1" x14ac:dyDescent="0.2">
      <c r="A353" s="13" t="s">
        <v>111</v>
      </c>
      <c r="B353" s="11" t="s">
        <v>112</v>
      </c>
      <c r="C353" s="10">
        <v>150</v>
      </c>
      <c r="D353" s="10"/>
      <c r="E353" s="10"/>
      <c r="F353" s="10">
        <v>3.64</v>
      </c>
      <c r="G353" s="10">
        <v>4.3</v>
      </c>
      <c r="H353" s="10">
        <v>36.67</v>
      </c>
      <c r="I353" s="10">
        <v>200</v>
      </c>
      <c r="J353" s="10">
        <v>0.15</v>
      </c>
      <c r="K353" s="10">
        <v>0.1</v>
      </c>
      <c r="L353" s="10">
        <v>0</v>
      </c>
      <c r="M353" s="10">
        <v>9.1</v>
      </c>
      <c r="N353" s="10">
        <v>0.78</v>
      </c>
      <c r="O353" s="10">
        <v>6.54</v>
      </c>
    </row>
    <row r="354" spans="1:15" ht="14.25" customHeight="1" x14ac:dyDescent="0.2">
      <c r="A354" s="13"/>
      <c r="B354" s="17" t="s">
        <v>113</v>
      </c>
      <c r="C354" s="10"/>
      <c r="D354" s="10">
        <v>52.5</v>
      </c>
      <c r="E354" s="10">
        <v>52.5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4.25" customHeight="1" x14ac:dyDescent="0.2">
      <c r="A355" s="13"/>
      <c r="B355" s="25" t="s">
        <v>20</v>
      </c>
      <c r="C355" s="10"/>
      <c r="D355" s="10">
        <v>110.5</v>
      </c>
      <c r="E355" s="10">
        <v>110.5</v>
      </c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14.25" customHeight="1" x14ac:dyDescent="0.2">
      <c r="A356" s="13"/>
      <c r="B356" s="19" t="s">
        <v>32</v>
      </c>
      <c r="C356" s="10"/>
      <c r="D356" s="10">
        <v>5</v>
      </c>
      <c r="E356" s="10">
        <v>5</v>
      </c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ht="14.25" customHeight="1" x14ac:dyDescent="0.2">
      <c r="A357" s="13"/>
      <c r="B357" s="19" t="s">
        <v>25</v>
      </c>
      <c r="C357" s="10"/>
      <c r="D357" s="10">
        <v>1.5</v>
      </c>
      <c r="E357" s="10">
        <v>1.5</v>
      </c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14.25" customHeight="1" x14ac:dyDescent="0.2">
      <c r="A358" s="10" t="s">
        <v>231</v>
      </c>
      <c r="B358" s="11" t="s">
        <v>232</v>
      </c>
      <c r="C358" s="10">
        <v>50</v>
      </c>
      <c r="D358" s="9"/>
      <c r="E358" s="10"/>
      <c r="F358" s="10">
        <v>0.7</v>
      </c>
      <c r="G358" s="10">
        <v>0.1</v>
      </c>
      <c r="H358" s="10">
        <v>2.2000000000000002</v>
      </c>
      <c r="I358" s="10">
        <v>14</v>
      </c>
      <c r="J358" s="22"/>
      <c r="K358" s="22"/>
      <c r="L358" s="22">
        <v>15</v>
      </c>
      <c r="M358" s="22"/>
      <c r="N358" s="22"/>
      <c r="O358" s="10">
        <v>7.32</v>
      </c>
    </row>
    <row r="359" spans="1:15" ht="14.25" customHeight="1" x14ac:dyDescent="0.2">
      <c r="A359" s="10"/>
      <c r="B359" s="13" t="s">
        <v>295</v>
      </c>
      <c r="C359" s="10"/>
      <c r="D359" s="9">
        <v>59</v>
      </c>
      <c r="E359" s="10">
        <v>50</v>
      </c>
      <c r="F359" s="10"/>
      <c r="G359" s="10"/>
      <c r="H359" s="10"/>
      <c r="I359" s="10"/>
      <c r="J359" s="22"/>
      <c r="K359" s="22"/>
      <c r="L359" s="22"/>
      <c r="M359" s="22"/>
      <c r="N359" s="22"/>
      <c r="O359" s="10"/>
    </row>
    <row r="360" spans="1:15" ht="14.25" customHeight="1" x14ac:dyDescent="0.2">
      <c r="A360" s="13"/>
      <c r="B360" s="11" t="s">
        <v>28</v>
      </c>
      <c r="C360" s="10">
        <v>20</v>
      </c>
      <c r="D360" s="9">
        <v>20</v>
      </c>
      <c r="E360" s="10">
        <v>20</v>
      </c>
      <c r="F360" s="10">
        <v>1.58</v>
      </c>
      <c r="G360" s="10">
        <v>0.2</v>
      </c>
      <c r="H360" s="10">
        <v>9.66</v>
      </c>
      <c r="I360" s="10">
        <v>47</v>
      </c>
      <c r="J360" s="10">
        <v>3.3000000000000002E-2</v>
      </c>
      <c r="K360" s="10">
        <v>8.9999999999999993E-3</v>
      </c>
      <c r="L360" s="10">
        <v>0</v>
      </c>
      <c r="M360" s="10">
        <v>6</v>
      </c>
      <c r="N360" s="10">
        <v>0.33</v>
      </c>
      <c r="O360" s="10">
        <v>0.83</v>
      </c>
    </row>
    <row r="361" spans="1:15" ht="12" customHeight="1" x14ac:dyDescent="0.2">
      <c r="A361" s="13"/>
      <c r="B361" s="11" t="s">
        <v>185</v>
      </c>
      <c r="C361" s="10">
        <v>30</v>
      </c>
      <c r="D361" s="9">
        <v>30</v>
      </c>
      <c r="E361" s="10">
        <v>30</v>
      </c>
      <c r="F361" s="10">
        <v>1.98</v>
      </c>
      <c r="G361" s="10">
        <v>0.36</v>
      </c>
      <c r="H361" s="10">
        <v>10.02</v>
      </c>
      <c r="I361" s="10">
        <v>52.2</v>
      </c>
      <c r="J361" s="10">
        <v>5.3999999999999999E-2</v>
      </c>
      <c r="K361" s="10">
        <v>2.4E-2</v>
      </c>
      <c r="L361" s="10">
        <v>0</v>
      </c>
      <c r="M361" s="10">
        <v>14.4</v>
      </c>
      <c r="N361" s="10">
        <v>15</v>
      </c>
      <c r="O361" s="10">
        <v>1.74</v>
      </c>
    </row>
    <row r="362" spans="1:15" ht="14.25" customHeight="1" x14ac:dyDescent="0.2">
      <c r="A362" s="10" t="s">
        <v>221</v>
      </c>
      <c r="B362" s="11" t="s">
        <v>222</v>
      </c>
      <c r="C362" s="10">
        <v>200</v>
      </c>
      <c r="D362" s="10"/>
      <c r="E362" s="10"/>
      <c r="F362" s="10">
        <v>0.28000000000000003</v>
      </c>
      <c r="G362" s="10">
        <v>0.06</v>
      </c>
      <c r="H362" s="10">
        <v>27.88</v>
      </c>
      <c r="I362" s="10">
        <v>113.15</v>
      </c>
      <c r="J362" s="10">
        <v>0.02</v>
      </c>
      <c r="K362" s="10">
        <v>0</v>
      </c>
      <c r="L362" s="10">
        <v>5.6</v>
      </c>
      <c r="M362" s="10">
        <v>18</v>
      </c>
      <c r="N362" s="10">
        <v>0.9</v>
      </c>
      <c r="O362" s="10">
        <v>4.63</v>
      </c>
    </row>
    <row r="363" spans="1:15" ht="15" customHeight="1" x14ac:dyDescent="0.2">
      <c r="A363" s="10"/>
      <c r="B363" s="13" t="s">
        <v>223</v>
      </c>
      <c r="C363" s="10"/>
      <c r="D363" s="10">
        <v>20</v>
      </c>
      <c r="E363" s="10">
        <v>50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5" customHeight="1" x14ac:dyDescent="0.2">
      <c r="A364" s="10"/>
      <c r="B364" s="13" t="s">
        <v>20</v>
      </c>
      <c r="C364" s="10"/>
      <c r="D364" s="10">
        <v>200</v>
      </c>
      <c r="E364" s="10">
        <v>200</v>
      </c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ht="15" customHeight="1" x14ac:dyDescent="0.2">
      <c r="A365" s="10"/>
      <c r="B365" s="13" t="s">
        <v>19</v>
      </c>
      <c r="C365" s="10"/>
      <c r="D365" s="10">
        <v>20</v>
      </c>
      <c r="E365" s="10">
        <v>20</v>
      </c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4.25" customHeight="1" x14ac:dyDescent="0.2">
      <c r="A366" s="10"/>
      <c r="B366" s="13" t="s">
        <v>29</v>
      </c>
      <c r="C366" s="10"/>
      <c r="D366" s="10">
        <v>0.2</v>
      </c>
      <c r="E366" s="10">
        <v>0.2</v>
      </c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ht="15.75" customHeight="1" x14ac:dyDescent="0.2">
      <c r="A367" s="82"/>
      <c r="B367" s="82" t="s">
        <v>37</v>
      </c>
      <c r="C367" s="85"/>
      <c r="D367" s="85"/>
      <c r="E367" s="85"/>
      <c r="F367" s="85">
        <f>SUM(F321:F366)</f>
        <v>21.56</v>
      </c>
      <c r="G367" s="85">
        <f>SUM(G321:G366)</f>
        <v>22.81</v>
      </c>
      <c r="H367" s="85">
        <f>SUM(H321:H366)</f>
        <v>104.89</v>
      </c>
      <c r="I367" s="85">
        <f>SUM(I321:I366)</f>
        <v>713.6</v>
      </c>
      <c r="J367" s="85" t="e">
        <f>J321+J337+#REF!+#REF!+#REF!+J362</f>
        <v>#REF!</v>
      </c>
      <c r="K367" s="85" t="e">
        <f>K321+K337+#REF!+#REF!+#REF!+K362</f>
        <v>#REF!</v>
      </c>
      <c r="L367" s="85">
        <f>SUM(L321:L366)</f>
        <v>39.18</v>
      </c>
      <c r="M367" s="85" t="e">
        <f>M321+M337+#REF!+#REF!+#REF!+M362</f>
        <v>#REF!</v>
      </c>
      <c r="N367" s="85" t="e">
        <f>N321+N337+#REF!+#REF!+#REF!+N362</f>
        <v>#REF!</v>
      </c>
      <c r="O367" s="92">
        <f>SUM(O321:O366)</f>
        <v>65.8</v>
      </c>
    </row>
    <row r="368" spans="1:15" ht="15.75" customHeight="1" x14ac:dyDescent="0.2">
      <c r="A368" s="87"/>
      <c r="B368" s="87" t="s">
        <v>224</v>
      </c>
      <c r="C368" s="90"/>
      <c r="D368" s="90"/>
      <c r="E368" s="90"/>
      <c r="F368" s="90">
        <f>SUM(F367,F319)</f>
        <v>55.59</v>
      </c>
      <c r="G368" s="90">
        <f>SUM(G367,G319)</f>
        <v>46.069999999999993</v>
      </c>
      <c r="H368" s="90">
        <f>SUM(H367,H319)</f>
        <v>228.08</v>
      </c>
      <c r="I368" s="90">
        <f>SUM(I367,I319)</f>
        <v>1450.1</v>
      </c>
      <c r="J368" s="90"/>
      <c r="K368" s="90"/>
      <c r="L368" s="90">
        <f>SUM(L367,L319)</f>
        <v>60.84</v>
      </c>
      <c r="M368" s="90"/>
      <c r="N368" s="90"/>
      <c r="O368" s="91">
        <f>SUM(O367,O319)</f>
        <v>149.88999999999999</v>
      </c>
    </row>
    <row r="369" spans="1:15" ht="15.75" customHeight="1" x14ac:dyDescent="0.2">
      <c r="A369" s="150" t="s">
        <v>57</v>
      </c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</row>
    <row r="370" spans="1:15" ht="15.75" customHeight="1" x14ac:dyDescent="0.2">
      <c r="A370" s="130" t="s">
        <v>182</v>
      </c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2"/>
    </row>
    <row r="371" spans="1:15" ht="25.5" customHeight="1" x14ac:dyDescent="0.2">
      <c r="A371" s="17" t="s">
        <v>225</v>
      </c>
      <c r="B371" s="80" t="s">
        <v>226</v>
      </c>
      <c r="C371" s="15" t="s">
        <v>199</v>
      </c>
      <c r="D371" s="15"/>
      <c r="E371" s="15"/>
      <c r="F371" s="15">
        <v>4.09</v>
      </c>
      <c r="G371" s="15">
        <v>4.07</v>
      </c>
      <c r="H371" s="15">
        <v>32.090000000000003</v>
      </c>
      <c r="I371" s="15">
        <v>177</v>
      </c>
      <c r="J371" s="15">
        <v>0.04</v>
      </c>
      <c r="K371" s="15">
        <v>0.02</v>
      </c>
      <c r="L371" s="15">
        <v>0</v>
      </c>
      <c r="M371" s="15">
        <v>20</v>
      </c>
      <c r="N371" s="15">
        <v>0.8</v>
      </c>
      <c r="O371" s="15">
        <v>12.32</v>
      </c>
    </row>
    <row r="372" spans="1:15" ht="15.75" customHeight="1" x14ac:dyDescent="0.2">
      <c r="A372" s="17"/>
      <c r="B372" s="25" t="s">
        <v>58</v>
      </c>
      <c r="C372" s="15"/>
      <c r="D372" s="15">
        <v>44</v>
      </c>
      <c r="E372" s="15">
        <v>44</v>
      </c>
      <c r="F372" s="15"/>
      <c r="G372" s="15"/>
      <c r="H372" s="15"/>
      <c r="I372" s="15"/>
      <c r="J372" s="15"/>
      <c r="K372" s="15"/>
      <c r="L372" s="15"/>
      <c r="M372" s="15"/>
      <c r="N372" s="15"/>
      <c r="O372" s="15"/>
    </row>
    <row r="373" spans="1:15" ht="15.75" customHeight="1" x14ac:dyDescent="0.2">
      <c r="A373" s="17"/>
      <c r="B373" s="17" t="s">
        <v>39</v>
      </c>
      <c r="C373" s="15"/>
      <c r="D373" s="15">
        <v>100</v>
      </c>
      <c r="E373" s="15">
        <v>100</v>
      </c>
      <c r="F373" s="15"/>
      <c r="G373" s="15"/>
      <c r="H373" s="15"/>
      <c r="I373" s="15"/>
      <c r="J373" s="15"/>
      <c r="K373" s="15"/>
      <c r="L373" s="15"/>
      <c r="M373" s="15"/>
      <c r="N373" s="15"/>
      <c r="O373" s="15"/>
    </row>
    <row r="374" spans="1:15" ht="15.75" customHeight="1" x14ac:dyDescent="0.2">
      <c r="A374" s="17"/>
      <c r="B374" s="17" t="s">
        <v>20</v>
      </c>
      <c r="C374" s="15"/>
      <c r="D374" s="15">
        <v>65</v>
      </c>
      <c r="E374" s="15">
        <v>65</v>
      </c>
      <c r="F374" s="15"/>
      <c r="G374" s="15"/>
      <c r="H374" s="15"/>
      <c r="I374" s="15"/>
      <c r="J374" s="15"/>
      <c r="K374" s="15"/>
      <c r="L374" s="15"/>
      <c r="M374" s="15"/>
      <c r="N374" s="15"/>
      <c r="O374" s="15"/>
    </row>
    <row r="375" spans="1:15" ht="15.75" customHeight="1" x14ac:dyDescent="0.2">
      <c r="A375" s="17"/>
      <c r="B375" s="17" t="s">
        <v>19</v>
      </c>
      <c r="C375" s="15"/>
      <c r="D375" s="15">
        <v>6</v>
      </c>
      <c r="E375" s="15">
        <v>6</v>
      </c>
      <c r="F375" s="15"/>
      <c r="G375" s="15"/>
      <c r="H375" s="15"/>
      <c r="I375" s="15"/>
      <c r="J375" s="15"/>
      <c r="K375" s="15"/>
      <c r="L375" s="15"/>
      <c r="M375" s="15"/>
      <c r="N375" s="15"/>
      <c r="O375" s="15"/>
    </row>
    <row r="376" spans="1:15" ht="15.75" customHeight="1" x14ac:dyDescent="0.2">
      <c r="A376" s="17"/>
      <c r="B376" s="17" t="s">
        <v>25</v>
      </c>
      <c r="C376" s="32"/>
      <c r="D376" s="15">
        <v>1</v>
      </c>
      <c r="E376" s="15">
        <v>1</v>
      </c>
      <c r="F376" s="32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1:15" ht="15.75" customHeight="1" x14ac:dyDescent="0.2">
      <c r="A377" s="17"/>
      <c r="B377" s="17" t="s">
        <v>32</v>
      </c>
      <c r="C377" s="32"/>
      <c r="D377" s="15">
        <v>5</v>
      </c>
      <c r="E377" s="15">
        <v>5</v>
      </c>
      <c r="F377" s="32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1:15" ht="15.75" customHeight="1" x14ac:dyDescent="0.2">
      <c r="A378" s="6" t="s">
        <v>177</v>
      </c>
      <c r="B378" s="11" t="s">
        <v>178</v>
      </c>
      <c r="C378" s="9">
        <v>10</v>
      </c>
      <c r="D378" s="9">
        <v>10</v>
      </c>
      <c r="E378" s="10">
        <v>10</v>
      </c>
      <c r="F378" s="10">
        <v>0.08</v>
      </c>
      <c r="G378" s="10">
        <v>7.26</v>
      </c>
      <c r="H378" s="10">
        <v>0.14000000000000001</v>
      </c>
      <c r="I378" s="10">
        <v>66.099999999999994</v>
      </c>
      <c r="J378" s="10">
        <v>0</v>
      </c>
      <c r="K378" s="10">
        <v>0.01</v>
      </c>
      <c r="L378" s="10">
        <v>0</v>
      </c>
      <c r="M378" s="10">
        <v>1</v>
      </c>
      <c r="N378" s="10">
        <v>0</v>
      </c>
      <c r="O378" s="12">
        <v>5.77</v>
      </c>
    </row>
    <row r="379" spans="1:15" ht="15.75" customHeight="1" x14ac:dyDescent="0.2">
      <c r="A379" s="10" t="s">
        <v>201</v>
      </c>
      <c r="B379" s="11" t="s">
        <v>202</v>
      </c>
      <c r="C379" s="10">
        <v>15</v>
      </c>
      <c r="D379" s="9">
        <v>16</v>
      </c>
      <c r="E379" s="10">
        <v>15</v>
      </c>
      <c r="F379" s="10">
        <v>3.47</v>
      </c>
      <c r="G379" s="15">
        <v>4.43</v>
      </c>
      <c r="H379" s="10">
        <v>0</v>
      </c>
      <c r="I379" s="10">
        <v>53.75</v>
      </c>
      <c r="J379" s="10">
        <v>4.0000000000000001E-3</v>
      </c>
      <c r="K379" s="10">
        <v>0.03</v>
      </c>
      <c r="L379" s="10">
        <v>0.11</v>
      </c>
      <c r="M379" s="10">
        <v>88</v>
      </c>
      <c r="N379" s="10">
        <v>0.1</v>
      </c>
      <c r="O379" s="9">
        <v>6.96</v>
      </c>
    </row>
    <row r="380" spans="1:15" ht="15.75" customHeight="1" x14ac:dyDescent="0.2">
      <c r="A380" s="10"/>
      <c r="B380" s="11" t="s">
        <v>28</v>
      </c>
      <c r="C380" s="9">
        <v>30</v>
      </c>
      <c r="D380" s="9">
        <v>30</v>
      </c>
      <c r="E380" s="10">
        <v>30</v>
      </c>
      <c r="F380" s="10">
        <v>2.37</v>
      </c>
      <c r="G380" s="10">
        <v>0.3</v>
      </c>
      <c r="H380" s="10">
        <v>14.49</v>
      </c>
      <c r="I380" s="10">
        <v>70.5</v>
      </c>
      <c r="J380" s="10">
        <v>4.3999999999999997E-2</v>
      </c>
      <c r="K380" s="10">
        <v>1.2E-2</v>
      </c>
      <c r="L380" s="10">
        <v>0</v>
      </c>
      <c r="M380" s="79"/>
      <c r="N380" s="79"/>
      <c r="O380" s="15">
        <v>1.25</v>
      </c>
    </row>
    <row r="381" spans="1:15" ht="15.75" customHeight="1" x14ac:dyDescent="0.2">
      <c r="A381" s="15" t="s">
        <v>179</v>
      </c>
      <c r="B381" s="80" t="s">
        <v>180</v>
      </c>
      <c r="C381" s="15">
        <v>120</v>
      </c>
      <c r="D381" s="78">
        <v>120</v>
      </c>
      <c r="E381" s="15">
        <v>120</v>
      </c>
      <c r="F381" s="15">
        <v>0.48</v>
      </c>
      <c r="G381" s="15">
        <v>0.48</v>
      </c>
      <c r="H381" s="15">
        <v>11.85</v>
      </c>
      <c r="I381" s="15">
        <v>53.16</v>
      </c>
      <c r="J381" s="15">
        <v>18</v>
      </c>
      <c r="K381" s="15">
        <v>0.02</v>
      </c>
      <c r="L381" s="15">
        <v>12</v>
      </c>
      <c r="M381" s="15">
        <v>15</v>
      </c>
      <c r="N381" s="15">
        <v>1.9</v>
      </c>
      <c r="O381" s="15">
        <v>10.68</v>
      </c>
    </row>
    <row r="382" spans="1:15" ht="15.75" customHeight="1" x14ac:dyDescent="0.2">
      <c r="A382" s="13" t="s">
        <v>285</v>
      </c>
      <c r="B382" s="11" t="s">
        <v>286</v>
      </c>
      <c r="C382" s="10">
        <v>200</v>
      </c>
      <c r="D382" s="10"/>
      <c r="E382" s="10"/>
      <c r="F382" s="10">
        <v>2.87</v>
      </c>
      <c r="G382" s="10">
        <v>1.95</v>
      </c>
      <c r="H382" s="10">
        <v>20.67</v>
      </c>
      <c r="I382" s="10">
        <v>112</v>
      </c>
      <c r="J382" s="10">
        <v>0.2</v>
      </c>
      <c r="K382" s="10">
        <v>0.66</v>
      </c>
      <c r="L382" s="10">
        <v>0.37</v>
      </c>
      <c r="M382" s="10">
        <v>0</v>
      </c>
      <c r="N382" s="10">
        <v>0</v>
      </c>
      <c r="O382" s="10">
        <v>10.32</v>
      </c>
    </row>
    <row r="383" spans="1:15" ht="15.75" customHeight="1" x14ac:dyDescent="0.2">
      <c r="A383" s="13"/>
      <c r="B383" s="19" t="s">
        <v>287</v>
      </c>
      <c r="C383" s="10"/>
      <c r="D383" s="10">
        <v>4</v>
      </c>
      <c r="E383" s="10">
        <v>4</v>
      </c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5.75" customHeight="1" x14ac:dyDescent="0.2">
      <c r="A384" s="13"/>
      <c r="B384" s="13" t="s">
        <v>19</v>
      </c>
      <c r="C384" s="10"/>
      <c r="D384" s="10">
        <v>3</v>
      </c>
      <c r="E384" s="10">
        <v>3</v>
      </c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ht="15.75" customHeight="1" x14ac:dyDescent="0.2">
      <c r="A385" s="13"/>
      <c r="B385" s="13" t="s">
        <v>220</v>
      </c>
      <c r="C385" s="10"/>
      <c r="D385" s="10">
        <v>38</v>
      </c>
      <c r="E385" s="10">
        <v>38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ht="15.75" customHeight="1" x14ac:dyDescent="0.2">
      <c r="A386" s="13"/>
      <c r="B386" s="13" t="s">
        <v>240</v>
      </c>
      <c r="C386" s="10"/>
      <c r="D386" s="10">
        <v>164</v>
      </c>
      <c r="E386" s="10">
        <v>164</v>
      </c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ht="15.75" customHeight="1" x14ac:dyDescent="0.2">
      <c r="A387" s="96"/>
      <c r="B387" s="82" t="s">
        <v>181</v>
      </c>
      <c r="C387" s="96"/>
      <c r="D387" s="96"/>
      <c r="E387" s="96"/>
      <c r="F387" s="96">
        <f t="shared" ref="F387:O387" si="5">SUM(F371:F386)</f>
        <v>13.360000000000003</v>
      </c>
      <c r="G387" s="96">
        <f t="shared" si="5"/>
        <v>18.489999999999998</v>
      </c>
      <c r="H387" s="96">
        <f t="shared" si="5"/>
        <v>79.240000000000009</v>
      </c>
      <c r="I387" s="96">
        <f t="shared" si="5"/>
        <v>532.51</v>
      </c>
      <c r="J387" s="96">
        <f t="shared" si="5"/>
        <v>18.288</v>
      </c>
      <c r="K387" s="96">
        <f t="shared" si="5"/>
        <v>0.752</v>
      </c>
      <c r="L387" s="96">
        <f t="shared" si="5"/>
        <v>12.479999999999999</v>
      </c>
      <c r="M387" s="96">
        <f t="shared" si="5"/>
        <v>124</v>
      </c>
      <c r="N387" s="96">
        <f t="shared" si="5"/>
        <v>2.8</v>
      </c>
      <c r="O387" s="96">
        <f t="shared" si="5"/>
        <v>47.300000000000004</v>
      </c>
    </row>
    <row r="388" spans="1:15" ht="15.75" customHeight="1" x14ac:dyDescent="0.2">
      <c r="A388" s="130" t="s">
        <v>183</v>
      </c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2"/>
    </row>
    <row r="389" spans="1:15" ht="26.25" customHeight="1" x14ac:dyDescent="0.2">
      <c r="A389" s="17" t="s">
        <v>92</v>
      </c>
      <c r="B389" s="16" t="s">
        <v>146</v>
      </c>
      <c r="C389" s="15">
        <v>250</v>
      </c>
      <c r="D389" s="15"/>
      <c r="E389" s="15"/>
      <c r="F389" s="15">
        <v>2.68</v>
      </c>
      <c r="G389" s="15">
        <v>2.84</v>
      </c>
      <c r="H389" s="15">
        <v>17.14</v>
      </c>
      <c r="I389" s="15">
        <v>104.75</v>
      </c>
      <c r="J389" s="15"/>
      <c r="K389" s="15"/>
      <c r="L389" s="15">
        <v>8.25</v>
      </c>
      <c r="M389" s="15"/>
      <c r="N389" s="15"/>
      <c r="O389" s="15">
        <v>6.2</v>
      </c>
    </row>
    <row r="390" spans="1:15" ht="14.25" customHeight="1" x14ac:dyDescent="0.2">
      <c r="A390" s="17"/>
      <c r="B390" s="25" t="s">
        <v>85</v>
      </c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</row>
    <row r="391" spans="1:15" ht="15" customHeight="1" x14ac:dyDescent="0.2">
      <c r="A391" s="17"/>
      <c r="B391" s="27" t="s">
        <v>74</v>
      </c>
      <c r="C391" s="15"/>
      <c r="D391" s="51">
        <v>100</v>
      </c>
      <c r="E391" s="52">
        <v>75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</row>
    <row r="392" spans="1:15" ht="15.75" customHeight="1" x14ac:dyDescent="0.2">
      <c r="A392" s="17"/>
      <c r="B392" s="26" t="s">
        <v>75</v>
      </c>
      <c r="C392" s="15"/>
      <c r="D392" s="53">
        <v>107</v>
      </c>
      <c r="E392" s="54">
        <v>75</v>
      </c>
      <c r="F392" s="15"/>
      <c r="G392" s="15"/>
      <c r="H392" s="15"/>
      <c r="I392" s="15"/>
      <c r="J392" s="15"/>
      <c r="K392" s="15"/>
      <c r="L392" s="15"/>
      <c r="M392" s="15"/>
      <c r="N392" s="15"/>
      <c r="O392" s="15"/>
    </row>
    <row r="393" spans="1:15" ht="15.75" customHeight="1" x14ac:dyDescent="0.2">
      <c r="A393" s="17"/>
      <c r="B393" s="26" t="s">
        <v>76</v>
      </c>
      <c r="C393" s="15"/>
      <c r="D393" s="51">
        <v>115.4</v>
      </c>
      <c r="E393" s="52">
        <v>75</v>
      </c>
      <c r="F393" s="15"/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1:15" ht="15.75" customHeight="1" x14ac:dyDescent="0.2">
      <c r="A394" s="17"/>
      <c r="B394" s="26" t="s">
        <v>77</v>
      </c>
      <c r="C394" s="15"/>
      <c r="D394" s="57">
        <v>125</v>
      </c>
      <c r="E394" s="58">
        <v>75</v>
      </c>
      <c r="F394" s="15"/>
      <c r="G394" s="15"/>
      <c r="H394" s="15"/>
      <c r="I394" s="15"/>
      <c r="J394" s="15"/>
      <c r="K394" s="15"/>
      <c r="L394" s="15"/>
      <c r="M394" s="15"/>
      <c r="N394" s="15"/>
      <c r="O394" s="15"/>
    </row>
    <row r="395" spans="1:15" ht="15.75" customHeight="1" x14ac:dyDescent="0.2">
      <c r="A395" s="17"/>
      <c r="B395" s="25" t="s">
        <v>78</v>
      </c>
      <c r="C395" s="15"/>
      <c r="D395" s="53"/>
      <c r="E395" s="54"/>
      <c r="F395" s="15"/>
      <c r="G395" s="15"/>
      <c r="H395" s="15"/>
      <c r="I395" s="15"/>
      <c r="J395" s="15"/>
      <c r="K395" s="15"/>
      <c r="L395" s="15"/>
      <c r="M395" s="15"/>
      <c r="N395" s="15"/>
      <c r="O395" s="15"/>
    </row>
    <row r="396" spans="1:15" ht="15.75" customHeight="1" x14ac:dyDescent="0.2">
      <c r="A396" s="17"/>
      <c r="B396" s="27" t="s">
        <v>114</v>
      </c>
      <c r="C396" s="15"/>
      <c r="D396" s="53">
        <v>12.5</v>
      </c>
      <c r="E396" s="54">
        <v>10</v>
      </c>
      <c r="F396" s="15"/>
      <c r="G396" s="15"/>
      <c r="H396" s="15"/>
      <c r="I396" s="15"/>
      <c r="J396" s="15"/>
      <c r="K396" s="15"/>
      <c r="L396" s="15"/>
      <c r="M396" s="15"/>
      <c r="N396" s="15"/>
      <c r="O396" s="15"/>
    </row>
    <row r="397" spans="1:15" ht="15.75" customHeight="1" x14ac:dyDescent="0.2">
      <c r="A397" s="17"/>
      <c r="B397" s="27" t="s">
        <v>115</v>
      </c>
      <c r="C397" s="15"/>
      <c r="D397" s="71">
        <v>13.3</v>
      </c>
      <c r="E397" s="72">
        <v>10</v>
      </c>
      <c r="F397" s="15"/>
      <c r="G397" s="15"/>
      <c r="H397" s="15"/>
      <c r="I397" s="15"/>
      <c r="J397" s="15"/>
      <c r="K397" s="15"/>
      <c r="L397" s="15"/>
      <c r="M397" s="15"/>
      <c r="N397" s="15"/>
      <c r="O397" s="15"/>
    </row>
    <row r="398" spans="1:15" ht="15.75" customHeight="1" x14ac:dyDescent="0.2">
      <c r="A398" s="17"/>
      <c r="B398" s="19" t="s">
        <v>23</v>
      </c>
      <c r="C398" s="15"/>
      <c r="D398" s="51">
        <v>12</v>
      </c>
      <c r="E398" s="52">
        <v>10</v>
      </c>
      <c r="F398" s="15"/>
      <c r="G398" s="15"/>
      <c r="H398" s="15"/>
      <c r="I398" s="15"/>
      <c r="J398" s="15"/>
      <c r="K398" s="15"/>
      <c r="L398" s="15"/>
      <c r="M398" s="15"/>
      <c r="N398" s="15"/>
      <c r="O398" s="15"/>
    </row>
    <row r="399" spans="1:15" ht="15.75" customHeight="1" x14ac:dyDescent="0.2">
      <c r="A399" s="17"/>
      <c r="B399" s="19" t="s">
        <v>72</v>
      </c>
      <c r="C399" s="15"/>
      <c r="D399" s="47">
        <v>10</v>
      </c>
      <c r="E399" s="48">
        <v>10</v>
      </c>
      <c r="F399" s="15"/>
      <c r="G399" s="15"/>
      <c r="H399" s="15"/>
      <c r="I399" s="15"/>
      <c r="J399" s="15"/>
      <c r="K399" s="15"/>
      <c r="L399" s="15"/>
      <c r="M399" s="15"/>
      <c r="N399" s="15"/>
      <c r="O399" s="15"/>
    </row>
    <row r="400" spans="1:15" ht="15.75" customHeight="1" x14ac:dyDescent="0.2">
      <c r="A400" s="17"/>
      <c r="B400" s="19" t="s">
        <v>24</v>
      </c>
      <c r="C400" s="15"/>
      <c r="D400" s="47">
        <v>2.5</v>
      </c>
      <c r="E400" s="48">
        <v>2.5</v>
      </c>
      <c r="F400" s="15"/>
      <c r="G400" s="15"/>
      <c r="H400" s="15"/>
      <c r="I400" s="15"/>
      <c r="J400" s="15"/>
      <c r="K400" s="15"/>
      <c r="L400" s="15"/>
      <c r="M400" s="15"/>
      <c r="N400" s="15"/>
      <c r="O400" s="15"/>
    </row>
    <row r="401" spans="1:15" ht="15.75" customHeight="1" x14ac:dyDescent="0.2">
      <c r="A401" s="17"/>
      <c r="B401" s="19" t="s">
        <v>42</v>
      </c>
      <c r="C401" s="15"/>
      <c r="D401" s="48">
        <v>175</v>
      </c>
      <c r="E401" s="48">
        <v>175</v>
      </c>
      <c r="F401" s="15"/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1:15" ht="15.75" customHeight="1" x14ac:dyDescent="0.2">
      <c r="A402" s="17"/>
      <c r="B402" s="17" t="s">
        <v>25</v>
      </c>
      <c r="C402" s="15"/>
      <c r="D402" s="45">
        <v>2.5</v>
      </c>
      <c r="E402" s="48">
        <v>2.5</v>
      </c>
      <c r="F402" s="15"/>
      <c r="G402" s="15"/>
      <c r="H402" s="15"/>
      <c r="I402" s="15"/>
      <c r="J402" s="15"/>
      <c r="K402" s="15"/>
      <c r="L402" s="15"/>
      <c r="M402" s="15"/>
      <c r="N402" s="15"/>
      <c r="O402" s="15"/>
    </row>
    <row r="403" spans="1:15" ht="14.25" customHeight="1" x14ac:dyDescent="0.2">
      <c r="A403" s="13" t="s">
        <v>161</v>
      </c>
      <c r="B403" s="11" t="s">
        <v>51</v>
      </c>
      <c r="C403" s="10">
        <v>100</v>
      </c>
      <c r="D403" s="10"/>
      <c r="E403" s="61"/>
      <c r="F403" s="10">
        <v>15.55</v>
      </c>
      <c r="G403" s="10">
        <v>11.55</v>
      </c>
      <c r="H403" s="10">
        <v>15.7</v>
      </c>
      <c r="I403" s="10">
        <v>228.75</v>
      </c>
      <c r="J403" s="10">
        <v>6.4000000000000001E-2</v>
      </c>
      <c r="K403" s="10">
        <v>9.6000000000000002E-2</v>
      </c>
      <c r="L403" s="10">
        <v>0.15</v>
      </c>
      <c r="M403" s="10">
        <v>16.8</v>
      </c>
      <c r="N403" s="10">
        <v>1.2</v>
      </c>
      <c r="O403" s="10">
        <v>38.15</v>
      </c>
    </row>
    <row r="404" spans="1:15" ht="14.25" customHeight="1" x14ac:dyDescent="0.2">
      <c r="A404" s="13"/>
      <c r="B404" s="13" t="s">
        <v>40</v>
      </c>
      <c r="C404" s="10"/>
      <c r="D404" s="28">
        <v>77</v>
      </c>
      <c r="E404" s="28">
        <v>74</v>
      </c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4.25" customHeight="1" x14ac:dyDescent="0.2">
      <c r="A405" s="13"/>
      <c r="B405" s="13" t="s">
        <v>52</v>
      </c>
      <c r="C405" s="10"/>
      <c r="D405" s="10">
        <v>18</v>
      </c>
      <c r="E405" s="10">
        <v>18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14.25" customHeight="1" x14ac:dyDescent="0.2">
      <c r="A406" s="13"/>
      <c r="B406" s="13" t="s">
        <v>20</v>
      </c>
      <c r="C406" s="10"/>
      <c r="D406" s="10">
        <v>24</v>
      </c>
      <c r="E406" s="10">
        <v>24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ht="14.25" customHeight="1" x14ac:dyDescent="0.2">
      <c r="A407" s="13"/>
      <c r="B407" s="13" t="s">
        <v>53</v>
      </c>
      <c r="C407" s="10"/>
      <c r="D407" s="10">
        <v>10</v>
      </c>
      <c r="E407" s="10">
        <v>10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14.25" customHeight="1" x14ac:dyDescent="0.2">
      <c r="A408" s="13"/>
      <c r="B408" s="13" t="s">
        <v>41</v>
      </c>
      <c r="C408" s="10"/>
      <c r="D408" s="10"/>
      <c r="E408" s="10">
        <v>124</v>
      </c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ht="13.5" customHeight="1" x14ac:dyDescent="0.2">
      <c r="A409" s="13"/>
      <c r="B409" s="13" t="s">
        <v>24</v>
      </c>
      <c r="C409" s="10"/>
      <c r="D409" s="10">
        <v>6</v>
      </c>
      <c r="E409" s="10">
        <v>6</v>
      </c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14.25" customHeight="1" x14ac:dyDescent="0.2">
      <c r="A410" s="10"/>
      <c r="B410" s="13" t="s">
        <v>25</v>
      </c>
      <c r="C410" s="10"/>
      <c r="D410" s="10">
        <v>1</v>
      </c>
      <c r="E410" s="10">
        <v>1</v>
      </c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4.25" customHeight="1" x14ac:dyDescent="0.2">
      <c r="A411" s="6" t="s">
        <v>96</v>
      </c>
      <c r="B411" s="7" t="s">
        <v>94</v>
      </c>
      <c r="C411" s="9">
        <v>150</v>
      </c>
      <c r="D411" s="9"/>
      <c r="E411" s="10"/>
      <c r="F411" s="15">
        <v>3.13</v>
      </c>
      <c r="G411" s="15">
        <v>5.56</v>
      </c>
      <c r="H411" s="15">
        <v>14.38</v>
      </c>
      <c r="I411" s="15">
        <v>120</v>
      </c>
      <c r="J411" s="22"/>
      <c r="K411" s="22"/>
      <c r="L411" s="22">
        <v>24.99</v>
      </c>
      <c r="M411" s="22"/>
      <c r="N411" s="22"/>
      <c r="O411" s="22">
        <v>13.66</v>
      </c>
    </row>
    <row r="412" spans="1:15" ht="14.25" customHeight="1" x14ac:dyDescent="0.2">
      <c r="A412" s="6"/>
      <c r="B412" s="19" t="s">
        <v>82</v>
      </c>
      <c r="C412" s="9"/>
      <c r="D412" s="59">
        <v>215</v>
      </c>
      <c r="E412" s="60">
        <v>172</v>
      </c>
      <c r="F412" s="15"/>
      <c r="G412" s="15"/>
      <c r="H412" s="15"/>
      <c r="I412" s="15"/>
      <c r="J412" s="22"/>
      <c r="K412" s="22"/>
      <c r="L412" s="22"/>
      <c r="M412" s="22"/>
      <c r="N412" s="22"/>
      <c r="O412" s="22"/>
    </row>
    <row r="413" spans="1:15" ht="13.5" customHeight="1" x14ac:dyDescent="0.2">
      <c r="A413" s="6"/>
      <c r="B413" s="19" t="s">
        <v>24</v>
      </c>
      <c r="C413" s="9"/>
      <c r="D413" s="51">
        <v>5.2</v>
      </c>
      <c r="E413" s="52">
        <v>5.2</v>
      </c>
      <c r="F413" s="15"/>
      <c r="G413" s="15"/>
      <c r="H413" s="15"/>
      <c r="I413" s="15"/>
      <c r="J413" s="22"/>
      <c r="K413" s="22"/>
      <c r="L413" s="22"/>
      <c r="M413" s="22"/>
      <c r="N413" s="22"/>
      <c r="O413" s="22"/>
    </row>
    <row r="414" spans="1:15" ht="13.5" customHeight="1" x14ac:dyDescent="0.2">
      <c r="A414" s="6"/>
      <c r="B414" s="25" t="s">
        <v>78</v>
      </c>
      <c r="C414" s="9"/>
      <c r="D414" s="9"/>
      <c r="E414" s="10"/>
      <c r="F414" s="15"/>
      <c r="G414" s="15"/>
      <c r="H414" s="15"/>
      <c r="I414" s="15"/>
      <c r="J414" s="22"/>
      <c r="K414" s="22"/>
      <c r="L414" s="22"/>
      <c r="M414" s="22"/>
      <c r="N414" s="22"/>
      <c r="O414" s="22"/>
    </row>
    <row r="415" spans="1:15" ht="14.25" customHeight="1" x14ac:dyDescent="0.2">
      <c r="A415" s="6"/>
      <c r="B415" s="27" t="s">
        <v>114</v>
      </c>
      <c r="C415" s="9"/>
      <c r="D415" s="53">
        <v>3.7</v>
      </c>
      <c r="E415" s="54">
        <v>3</v>
      </c>
      <c r="F415" s="15"/>
      <c r="G415" s="15"/>
      <c r="H415" s="15"/>
      <c r="I415" s="15"/>
      <c r="J415" s="22"/>
      <c r="K415" s="22"/>
      <c r="L415" s="22"/>
      <c r="M415" s="22"/>
      <c r="N415" s="22"/>
      <c r="O415" s="22"/>
    </row>
    <row r="416" spans="1:15" ht="12" customHeight="1" x14ac:dyDescent="0.2">
      <c r="A416" s="6"/>
      <c r="B416" s="27" t="s">
        <v>115</v>
      </c>
      <c r="C416" s="9"/>
      <c r="D416" s="9">
        <v>4</v>
      </c>
      <c r="E416" s="10">
        <v>3</v>
      </c>
      <c r="F416" s="15"/>
      <c r="G416" s="15"/>
      <c r="H416" s="15"/>
      <c r="I416" s="15"/>
      <c r="J416" s="22"/>
      <c r="K416" s="22"/>
      <c r="L416" s="22"/>
      <c r="M416" s="22"/>
      <c r="N416" s="22"/>
      <c r="O416" s="22"/>
    </row>
    <row r="417" spans="1:17" ht="12" customHeight="1" x14ac:dyDescent="0.2">
      <c r="A417" s="6"/>
      <c r="B417" s="19" t="s">
        <v>23</v>
      </c>
      <c r="C417" s="9"/>
      <c r="D417" s="51">
        <v>7.2</v>
      </c>
      <c r="E417" s="52">
        <v>6</v>
      </c>
      <c r="F417" s="15"/>
      <c r="G417" s="15"/>
      <c r="H417" s="15"/>
      <c r="I417" s="15"/>
      <c r="J417" s="22"/>
      <c r="K417" s="22"/>
      <c r="L417" s="22"/>
      <c r="M417" s="22"/>
      <c r="N417" s="22"/>
      <c r="O417" s="22"/>
    </row>
    <row r="418" spans="1:17" ht="14.25" customHeight="1" x14ac:dyDescent="0.2">
      <c r="A418" s="6"/>
      <c r="B418" s="19" t="s">
        <v>46</v>
      </c>
      <c r="C418" s="9"/>
      <c r="D418" s="71">
        <v>9</v>
      </c>
      <c r="E418" s="72">
        <v>9</v>
      </c>
      <c r="F418" s="15"/>
      <c r="G418" s="15"/>
      <c r="H418" s="15"/>
      <c r="I418" s="15"/>
      <c r="J418" s="22"/>
      <c r="K418" s="22"/>
      <c r="L418" s="22"/>
      <c r="M418" s="22"/>
      <c r="N418" s="22"/>
      <c r="O418" s="22"/>
    </row>
    <row r="419" spans="1:17" ht="13.5" customHeight="1" x14ac:dyDescent="0.2">
      <c r="A419" s="6"/>
      <c r="B419" s="19" t="s">
        <v>95</v>
      </c>
      <c r="C419" s="9"/>
      <c r="D419" s="59">
        <v>0.12</v>
      </c>
      <c r="E419" s="60">
        <v>0.12</v>
      </c>
      <c r="F419" s="15"/>
      <c r="G419" s="15"/>
      <c r="H419" s="15"/>
      <c r="I419" s="15"/>
      <c r="J419" s="22"/>
      <c r="K419" s="22"/>
      <c r="L419" s="22"/>
      <c r="M419" s="22"/>
      <c r="N419" s="22"/>
      <c r="O419" s="22"/>
    </row>
    <row r="420" spans="1:17" ht="12.75" customHeight="1" x14ac:dyDescent="0.2">
      <c r="A420" s="6"/>
      <c r="B420" s="19" t="s">
        <v>27</v>
      </c>
      <c r="C420" s="9"/>
      <c r="D420" s="51">
        <v>1.7</v>
      </c>
      <c r="E420" s="52">
        <v>1.7</v>
      </c>
      <c r="F420" s="15"/>
      <c r="G420" s="15"/>
      <c r="H420" s="15"/>
      <c r="I420" s="15"/>
      <c r="J420" s="22"/>
      <c r="K420" s="22"/>
      <c r="L420" s="22"/>
      <c r="M420" s="22"/>
      <c r="N420" s="22"/>
      <c r="O420" s="22"/>
    </row>
    <row r="421" spans="1:17" ht="14.25" customHeight="1" x14ac:dyDescent="0.2">
      <c r="A421" s="6"/>
      <c r="B421" s="19" t="s">
        <v>19</v>
      </c>
      <c r="C421" s="9"/>
      <c r="D421" s="53">
        <v>4.5</v>
      </c>
      <c r="E421" s="54">
        <v>4.5</v>
      </c>
      <c r="F421" s="15"/>
      <c r="G421" s="15"/>
      <c r="H421" s="15"/>
      <c r="I421" s="15"/>
      <c r="J421" s="22"/>
      <c r="K421" s="22"/>
      <c r="L421" s="22"/>
      <c r="M421" s="22"/>
      <c r="N421" s="22"/>
      <c r="O421" s="22"/>
    </row>
    <row r="422" spans="1:17" ht="13.5" customHeight="1" x14ac:dyDescent="0.2">
      <c r="A422" s="6"/>
      <c r="B422" s="19" t="s">
        <v>25</v>
      </c>
      <c r="C422" s="9"/>
      <c r="D422" s="51">
        <v>1.5</v>
      </c>
      <c r="E422" s="52">
        <v>1.5</v>
      </c>
      <c r="F422" s="15"/>
      <c r="G422" s="15"/>
      <c r="H422" s="15"/>
      <c r="I422" s="15"/>
      <c r="J422" s="22"/>
      <c r="K422" s="22"/>
      <c r="L422" s="22"/>
      <c r="M422" s="22"/>
      <c r="N422" s="22"/>
      <c r="O422" s="22"/>
    </row>
    <row r="423" spans="1:17" ht="13.5" customHeight="1" x14ac:dyDescent="0.2">
      <c r="A423" s="6"/>
      <c r="B423" s="19" t="s">
        <v>44</v>
      </c>
      <c r="C423" s="9"/>
      <c r="D423" s="57">
        <v>1.2E-2</v>
      </c>
      <c r="E423" s="58">
        <v>1.2E-2</v>
      </c>
      <c r="F423" s="10"/>
      <c r="G423" s="10"/>
      <c r="H423" s="10"/>
      <c r="I423" s="10"/>
      <c r="J423" s="22"/>
      <c r="K423" s="22"/>
      <c r="L423" s="22"/>
      <c r="M423" s="22"/>
      <c r="N423" s="22"/>
      <c r="O423" s="22"/>
    </row>
    <row r="424" spans="1:17" ht="12.75" customHeight="1" x14ac:dyDescent="0.2">
      <c r="A424" s="13"/>
      <c r="B424" s="11" t="s">
        <v>28</v>
      </c>
      <c r="C424" s="10">
        <v>20</v>
      </c>
      <c r="D424" s="9">
        <v>20</v>
      </c>
      <c r="E424" s="10">
        <v>20</v>
      </c>
      <c r="F424" s="10">
        <v>1.58</v>
      </c>
      <c r="G424" s="10">
        <v>0.2</v>
      </c>
      <c r="H424" s="10">
        <v>9.66</v>
      </c>
      <c r="I424" s="10">
        <v>47</v>
      </c>
      <c r="J424" s="10">
        <v>3.3000000000000002E-2</v>
      </c>
      <c r="K424" s="10">
        <v>8.9999999999999993E-3</v>
      </c>
      <c r="L424" s="10">
        <v>0</v>
      </c>
      <c r="M424" s="10">
        <v>6</v>
      </c>
      <c r="N424" s="10">
        <v>0.33</v>
      </c>
      <c r="O424" s="10">
        <v>0.83</v>
      </c>
    </row>
    <row r="425" spans="1:17" ht="13.5" customHeight="1" x14ac:dyDescent="0.2">
      <c r="A425" s="13"/>
      <c r="B425" s="11" t="s">
        <v>185</v>
      </c>
      <c r="C425" s="10">
        <v>30</v>
      </c>
      <c r="D425" s="9">
        <v>30</v>
      </c>
      <c r="E425" s="10">
        <v>30</v>
      </c>
      <c r="F425" s="10">
        <v>1.98</v>
      </c>
      <c r="G425" s="10">
        <v>0.36</v>
      </c>
      <c r="H425" s="10">
        <v>10.02</v>
      </c>
      <c r="I425" s="10">
        <v>52.2</v>
      </c>
      <c r="J425" s="10">
        <v>5.3999999999999999E-2</v>
      </c>
      <c r="K425" s="10">
        <v>2.4E-2</v>
      </c>
      <c r="L425" s="10">
        <v>0</v>
      </c>
      <c r="M425" s="10">
        <v>14.4</v>
      </c>
      <c r="N425" s="10">
        <v>15</v>
      </c>
      <c r="O425" s="10">
        <v>1.74</v>
      </c>
    </row>
    <row r="426" spans="1:17" ht="25.5" x14ac:dyDescent="0.2">
      <c r="A426" s="6" t="s">
        <v>203</v>
      </c>
      <c r="B426" s="11" t="s">
        <v>204</v>
      </c>
      <c r="C426" s="9">
        <v>200</v>
      </c>
      <c r="D426" s="8"/>
      <c r="E426" s="10"/>
      <c r="F426" s="10">
        <v>0.68</v>
      </c>
      <c r="G426" s="10">
        <v>0.28000000000000003</v>
      </c>
      <c r="H426" s="10">
        <v>20.75</v>
      </c>
      <c r="I426" s="10">
        <v>143.80000000000001</v>
      </c>
      <c r="J426" s="10">
        <v>0.02</v>
      </c>
      <c r="K426" s="10">
        <v>0</v>
      </c>
      <c r="L426" s="10">
        <v>10</v>
      </c>
      <c r="M426" s="10">
        <v>12</v>
      </c>
      <c r="N426" s="10">
        <v>0.8</v>
      </c>
      <c r="O426" s="10">
        <v>6.4</v>
      </c>
    </row>
    <row r="427" spans="1:17" x14ac:dyDescent="0.2">
      <c r="A427" s="6"/>
      <c r="B427" s="13" t="s">
        <v>205</v>
      </c>
      <c r="C427" s="8"/>
      <c r="D427" s="9">
        <v>20</v>
      </c>
      <c r="E427" s="10">
        <v>20</v>
      </c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7" x14ac:dyDescent="0.2">
      <c r="A428" s="6"/>
      <c r="B428" s="19" t="s">
        <v>19</v>
      </c>
      <c r="C428" s="18"/>
      <c r="D428" s="9">
        <v>20</v>
      </c>
      <c r="E428" s="10">
        <v>20</v>
      </c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7" x14ac:dyDescent="0.2">
      <c r="A429" s="6"/>
      <c r="B429" s="13" t="s">
        <v>20</v>
      </c>
      <c r="C429" s="18"/>
      <c r="D429" s="9">
        <v>200</v>
      </c>
      <c r="E429" s="10">
        <v>200</v>
      </c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7" ht="15" customHeight="1" x14ac:dyDescent="0.2">
      <c r="A430" s="82"/>
      <c r="B430" s="82" t="s">
        <v>37</v>
      </c>
      <c r="C430" s="85"/>
      <c r="D430" s="85"/>
      <c r="E430" s="85"/>
      <c r="F430" s="92">
        <f>SUM(F389:F429)</f>
        <v>25.599999999999998</v>
      </c>
      <c r="G430" s="85">
        <f>SUM(G389:G429)</f>
        <v>20.79</v>
      </c>
      <c r="H430" s="85">
        <f>SUM(H389:H429)</f>
        <v>87.65</v>
      </c>
      <c r="I430" s="85">
        <f>SUM(I389:I429)</f>
        <v>696.5</v>
      </c>
      <c r="J430" s="85" t="e">
        <f>J389+J403+#REF!+#REF!+J426</f>
        <v>#REF!</v>
      </c>
      <c r="K430" s="85" t="e">
        <f>K389+K403+#REF!+#REF!+K426</f>
        <v>#REF!</v>
      </c>
      <c r="L430" s="85">
        <f>SUM(L389:L429)</f>
        <v>43.39</v>
      </c>
      <c r="M430" s="85" t="e">
        <f>M389+M403+#REF!+#REF!+M426</f>
        <v>#REF!</v>
      </c>
      <c r="N430" s="85" t="e">
        <f>N389+N403+#REF!+#REF!+N426</f>
        <v>#REF!</v>
      </c>
      <c r="O430" s="85">
        <f>SUM(O389:O429)</f>
        <v>66.98</v>
      </c>
    </row>
    <row r="431" spans="1:17" ht="15" customHeight="1" x14ac:dyDescent="0.2">
      <c r="A431" s="87"/>
      <c r="B431" s="87" t="s">
        <v>227</v>
      </c>
      <c r="C431" s="90"/>
      <c r="D431" s="90"/>
      <c r="E431" s="90"/>
      <c r="F431" s="91">
        <f>SUM(F430,F387)</f>
        <v>38.96</v>
      </c>
      <c r="G431" s="90">
        <f>SUM(G430,G387)</f>
        <v>39.28</v>
      </c>
      <c r="H431" s="90">
        <f>SUM(H430,H387)</f>
        <v>166.89000000000001</v>
      </c>
      <c r="I431" s="90">
        <f>SUM(I430,I387)</f>
        <v>1229.01</v>
      </c>
      <c r="J431" s="90"/>
      <c r="K431" s="90"/>
      <c r="L431" s="90">
        <f>SUM(L430,L387)</f>
        <v>55.87</v>
      </c>
      <c r="M431" s="90"/>
      <c r="N431" s="90"/>
      <c r="O431" s="90">
        <f>SUM(O430,O387)</f>
        <v>114.28</v>
      </c>
    </row>
    <row r="432" spans="1:17" ht="15.75" customHeight="1" x14ac:dyDescent="0.2">
      <c r="A432" s="151" t="s">
        <v>59</v>
      </c>
      <c r="B432" s="152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3"/>
      <c r="Q432" t="s">
        <v>73</v>
      </c>
    </row>
    <row r="433" spans="1:15" ht="15.75" customHeight="1" x14ac:dyDescent="0.2">
      <c r="A433" s="130" t="s">
        <v>182</v>
      </c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26.25" customHeight="1" x14ac:dyDescent="0.2">
      <c r="A434" s="13" t="s">
        <v>228</v>
      </c>
      <c r="B434" s="7" t="s">
        <v>229</v>
      </c>
      <c r="C434" s="10" t="s">
        <v>216</v>
      </c>
      <c r="D434" s="10"/>
      <c r="E434" s="10"/>
      <c r="F434" s="10">
        <v>22.95</v>
      </c>
      <c r="G434" s="10">
        <v>18.989999999999998</v>
      </c>
      <c r="H434" s="10">
        <v>34.799999999999997</v>
      </c>
      <c r="I434" s="10">
        <v>348</v>
      </c>
      <c r="J434" s="10">
        <v>0.12</v>
      </c>
      <c r="K434" s="10">
        <v>0.22</v>
      </c>
      <c r="L434" s="10">
        <v>0.39</v>
      </c>
      <c r="M434" s="10">
        <v>122</v>
      </c>
      <c r="N434" s="10">
        <v>1.1000000000000001</v>
      </c>
      <c r="O434" s="10">
        <v>46.95</v>
      </c>
    </row>
    <row r="435" spans="1:15" ht="15.75" customHeight="1" x14ac:dyDescent="0.2">
      <c r="A435" s="13"/>
      <c r="B435" s="19" t="s">
        <v>217</v>
      </c>
      <c r="C435" s="10"/>
      <c r="D435" s="10">
        <v>153</v>
      </c>
      <c r="E435" s="10">
        <v>150</v>
      </c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ht="15.75" customHeight="1" x14ac:dyDescent="0.2">
      <c r="A436" s="13"/>
      <c r="B436" s="13" t="s">
        <v>27</v>
      </c>
      <c r="C436" s="10"/>
      <c r="D436" s="10">
        <v>18</v>
      </c>
      <c r="E436" s="10">
        <v>18</v>
      </c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ht="15.75" customHeight="1" x14ac:dyDescent="0.2">
      <c r="A437" s="13"/>
      <c r="B437" s="13" t="s">
        <v>31</v>
      </c>
      <c r="C437" s="10"/>
      <c r="D437" s="10" t="s">
        <v>230</v>
      </c>
      <c r="E437" s="10">
        <v>6</v>
      </c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5.75" customHeight="1" x14ac:dyDescent="0.2">
      <c r="A438" s="13"/>
      <c r="B438" s="13" t="s">
        <v>19</v>
      </c>
      <c r="C438" s="10"/>
      <c r="D438" s="10">
        <v>15</v>
      </c>
      <c r="E438" s="10">
        <v>15</v>
      </c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5.75" customHeight="1" x14ac:dyDescent="0.2">
      <c r="A439" s="13"/>
      <c r="B439" s="13" t="s">
        <v>25</v>
      </c>
      <c r="C439" s="10"/>
      <c r="D439" s="10">
        <v>1</v>
      </c>
      <c r="E439" s="10">
        <v>1</v>
      </c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ht="15.75" customHeight="1" x14ac:dyDescent="0.2">
      <c r="A440" s="13"/>
      <c r="B440" s="13" t="s">
        <v>24</v>
      </c>
      <c r="C440" s="10"/>
      <c r="D440" s="10">
        <v>6</v>
      </c>
      <c r="E440" s="10">
        <v>6</v>
      </c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15.75" customHeight="1" x14ac:dyDescent="0.2">
      <c r="A441" s="13"/>
      <c r="B441" s="13" t="s">
        <v>220</v>
      </c>
      <c r="C441" s="10"/>
      <c r="D441" s="10">
        <v>10</v>
      </c>
      <c r="E441" s="10">
        <v>10</v>
      </c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ht="15.75" customHeight="1" x14ac:dyDescent="0.2">
      <c r="A442" s="10"/>
      <c r="B442" s="11" t="s">
        <v>28</v>
      </c>
      <c r="C442" s="9">
        <v>30</v>
      </c>
      <c r="D442" s="9">
        <v>30</v>
      </c>
      <c r="E442" s="10">
        <v>30</v>
      </c>
      <c r="F442" s="10">
        <v>2.37</v>
      </c>
      <c r="G442" s="10">
        <v>0.3</v>
      </c>
      <c r="H442" s="10">
        <v>14.49</v>
      </c>
      <c r="I442" s="10">
        <v>70.5</v>
      </c>
      <c r="J442" s="10">
        <v>4.3999999999999997E-2</v>
      </c>
      <c r="K442" s="10">
        <v>1.2E-2</v>
      </c>
      <c r="L442" s="10">
        <v>0</v>
      </c>
      <c r="M442" s="79"/>
      <c r="N442" s="79"/>
      <c r="O442" s="15">
        <v>1.25</v>
      </c>
    </row>
    <row r="443" spans="1:15" ht="15.75" customHeight="1" x14ac:dyDescent="0.2">
      <c r="A443" s="15" t="s">
        <v>179</v>
      </c>
      <c r="B443" s="80" t="s">
        <v>297</v>
      </c>
      <c r="C443" s="15">
        <v>200</v>
      </c>
      <c r="D443" s="78">
        <v>200</v>
      </c>
      <c r="E443" s="15">
        <v>120</v>
      </c>
      <c r="F443" s="15">
        <v>3</v>
      </c>
      <c r="G443" s="15">
        <v>1</v>
      </c>
      <c r="H443" s="15">
        <v>42</v>
      </c>
      <c r="I443" s="15">
        <v>192</v>
      </c>
      <c r="J443" s="15">
        <v>18</v>
      </c>
      <c r="K443" s="15">
        <v>0.02</v>
      </c>
      <c r="L443" s="15">
        <v>20</v>
      </c>
      <c r="M443" s="15">
        <v>15</v>
      </c>
      <c r="N443" s="15">
        <v>1.9</v>
      </c>
      <c r="O443" s="15">
        <v>25.6</v>
      </c>
    </row>
    <row r="444" spans="1:15" ht="15.75" customHeight="1" x14ac:dyDescent="0.2">
      <c r="A444" s="10" t="s">
        <v>137</v>
      </c>
      <c r="B444" s="7" t="s">
        <v>138</v>
      </c>
      <c r="C444" s="10" t="s">
        <v>139</v>
      </c>
      <c r="D444" s="8"/>
      <c r="E444" s="10"/>
      <c r="F444" s="10">
        <v>0.2</v>
      </c>
      <c r="G444" s="10">
        <v>0</v>
      </c>
      <c r="H444" s="10">
        <v>15</v>
      </c>
      <c r="I444" s="10">
        <v>65</v>
      </c>
      <c r="J444" s="10">
        <v>0</v>
      </c>
      <c r="K444" s="10">
        <v>0</v>
      </c>
      <c r="L444" s="10">
        <v>0.1</v>
      </c>
      <c r="M444" s="10">
        <v>12</v>
      </c>
      <c r="N444" s="10">
        <v>0.8</v>
      </c>
      <c r="O444" s="12">
        <v>1.31</v>
      </c>
    </row>
    <row r="445" spans="1:15" ht="15.75" customHeight="1" x14ac:dyDescent="0.2">
      <c r="A445" s="10"/>
      <c r="B445" s="19" t="s">
        <v>140</v>
      </c>
      <c r="C445" s="74"/>
      <c r="D445" s="9">
        <v>0.5</v>
      </c>
      <c r="E445" s="10">
        <v>0.5</v>
      </c>
      <c r="F445" s="10"/>
      <c r="G445" s="74"/>
      <c r="H445" s="74"/>
      <c r="I445" s="74"/>
      <c r="J445" s="74"/>
      <c r="K445" s="74"/>
      <c r="L445" s="74"/>
      <c r="M445" s="74"/>
      <c r="N445" s="74"/>
      <c r="O445" s="74"/>
    </row>
    <row r="446" spans="1:15" ht="15.75" customHeight="1" x14ac:dyDescent="0.2">
      <c r="A446" s="11"/>
      <c r="B446" s="19" t="s">
        <v>20</v>
      </c>
      <c r="C446" s="11"/>
      <c r="D446" s="10">
        <v>216</v>
      </c>
      <c r="E446" s="10">
        <v>200</v>
      </c>
      <c r="F446" s="13"/>
      <c r="G446" s="11"/>
      <c r="H446" s="11"/>
      <c r="I446" s="11"/>
      <c r="J446" s="62"/>
      <c r="K446" s="62"/>
      <c r="L446" s="62"/>
      <c r="M446" s="62"/>
      <c r="N446" s="62"/>
      <c r="O446" s="62"/>
    </row>
    <row r="447" spans="1:15" ht="15.75" customHeight="1" x14ac:dyDescent="0.2">
      <c r="A447" s="10"/>
      <c r="B447" s="19" t="s">
        <v>19</v>
      </c>
      <c r="C447" s="10"/>
      <c r="D447" s="9">
        <v>15</v>
      </c>
      <c r="E447" s="10">
        <v>15</v>
      </c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ht="15.75" customHeight="1" x14ac:dyDescent="0.2">
      <c r="A448" s="96"/>
      <c r="B448" s="82" t="s">
        <v>181</v>
      </c>
      <c r="C448" s="96"/>
      <c r="D448" s="96"/>
      <c r="E448" s="96"/>
      <c r="F448" s="96">
        <f t="shared" ref="F448:O448" si="6">SUM(F434:F447)</f>
        <v>28.52</v>
      </c>
      <c r="G448" s="96">
        <f t="shared" si="6"/>
        <v>20.29</v>
      </c>
      <c r="H448" s="96">
        <f t="shared" si="6"/>
        <v>106.28999999999999</v>
      </c>
      <c r="I448" s="96">
        <f t="shared" si="6"/>
        <v>675.5</v>
      </c>
      <c r="J448" s="96">
        <f t="shared" si="6"/>
        <v>18.164000000000001</v>
      </c>
      <c r="K448" s="96">
        <f t="shared" si="6"/>
        <v>0.252</v>
      </c>
      <c r="L448" s="96">
        <f t="shared" si="6"/>
        <v>20.490000000000002</v>
      </c>
      <c r="M448" s="96">
        <f t="shared" si="6"/>
        <v>149</v>
      </c>
      <c r="N448" s="96">
        <f t="shared" si="6"/>
        <v>3.8</v>
      </c>
      <c r="O448" s="96">
        <f t="shared" si="6"/>
        <v>75.110000000000014</v>
      </c>
    </row>
    <row r="449" spans="1:15" ht="15.75" customHeight="1" x14ac:dyDescent="0.2">
      <c r="A449" s="130" t="s">
        <v>183</v>
      </c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2"/>
    </row>
    <row r="450" spans="1:15" ht="27" customHeight="1" x14ac:dyDescent="0.2">
      <c r="A450" s="13" t="s">
        <v>47</v>
      </c>
      <c r="B450" s="11" t="s">
        <v>48</v>
      </c>
      <c r="C450" s="10">
        <v>250</v>
      </c>
      <c r="D450" s="10"/>
      <c r="E450" s="10"/>
      <c r="F450" s="10">
        <v>5.49</v>
      </c>
      <c r="G450" s="10">
        <v>5.27</v>
      </c>
      <c r="H450" s="10">
        <v>16.32</v>
      </c>
      <c r="I450" s="10">
        <v>134.75</v>
      </c>
      <c r="J450" s="10">
        <v>0.15</v>
      </c>
      <c r="K450" s="10">
        <v>7.4999999999999997E-2</v>
      </c>
      <c r="L450" s="10">
        <v>5.81</v>
      </c>
      <c r="M450" s="10">
        <v>82.5</v>
      </c>
      <c r="N450" s="10">
        <v>2.25</v>
      </c>
      <c r="O450" s="10">
        <v>6.67</v>
      </c>
    </row>
    <row r="451" spans="1:15" ht="15.75" customHeight="1" x14ac:dyDescent="0.2">
      <c r="A451" s="13"/>
      <c r="B451" s="25" t="s">
        <v>85</v>
      </c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ht="15.75" customHeight="1" x14ac:dyDescent="0.2">
      <c r="A452" s="13"/>
      <c r="B452" s="27" t="s">
        <v>74</v>
      </c>
      <c r="C452" s="10"/>
      <c r="D452" s="45">
        <v>66.7</v>
      </c>
      <c r="E452" s="54">
        <v>50</v>
      </c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ht="15.75" customHeight="1" x14ac:dyDescent="0.2">
      <c r="A453" s="13"/>
      <c r="B453" s="26" t="s">
        <v>75</v>
      </c>
      <c r="C453" s="10"/>
      <c r="D453" s="47">
        <v>71.400000000000006</v>
      </c>
      <c r="E453" s="52">
        <v>50</v>
      </c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5.75" customHeight="1" x14ac:dyDescent="0.2">
      <c r="A454" s="13"/>
      <c r="B454" s="26" t="s">
        <v>76</v>
      </c>
      <c r="C454" s="10"/>
      <c r="D454" s="45">
        <v>77</v>
      </c>
      <c r="E454" s="58">
        <v>50</v>
      </c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ht="15.75" customHeight="1" x14ac:dyDescent="0.2">
      <c r="A455" s="13"/>
      <c r="B455" s="26" t="s">
        <v>77</v>
      </c>
      <c r="C455" s="10"/>
      <c r="D455" s="63">
        <v>83.3</v>
      </c>
      <c r="E455" s="54">
        <v>50</v>
      </c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15.75" customHeight="1" x14ac:dyDescent="0.2">
      <c r="A456" s="13"/>
      <c r="B456" s="25" t="s">
        <v>78</v>
      </c>
      <c r="C456" s="10"/>
      <c r="D456" s="51"/>
      <c r="E456" s="52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15.75" customHeight="1" x14ac:dyDescent="0.2">
      <c r="A457" s="13"/>
      <c r="B457" s="27" t="s">
        <v>114</v>
      </c>
      <c r="C457" s="10"/>
      <c r="D457" s="53">
        <v>12.5</v>
      </c>
      <c r="E457" s="54">
        <v>10</v>
      </c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ht="15.75" customHeight="1" x14ac:dyDescent="0.2">
      <c r="A458" s="13"/>
      <c r="B458" s="27" t="s">
        <v>115</v>
      </c>
      <c r="C458" s="10"/>
      <c r="D458" s="51">
        <v>13.3</v>
      </c>
      <c r="E458" s="52">
        <v>10</v>
      </c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ht="15.75" customHeight="1" x14ac:dyDescent="0.2">
      <c r="A459" s="13"/>
      <c r="B459" s="13" t="s">
        <v>49</v>
      </c>
      <c r="C459" s="10"/>
      <c r="D459" s="53">
        <v>20.3</v>
      </c>
      <c r="E459" s="54">
        <v>20</v>
      </c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25.5" customHeight="1" x14ac:dyDescent="0.2">
      <c r="A460" s="13"/>
      <c r="B460" s="13" t="s">
        <v>23</v>
      </c>
      <c r="C460" s="10"/>
      <c r="D460" s="51">
        <v>12</v>
      </c>
      <c r="E460" s="52">
        <v>10</v>
      </c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ht="13.5" customHeight="1" x14ac:dyDescent="0.2">
      <c r="A461" s="13"/>
      <c r="B461" s="13" t="s">
        <v>43</v>
      </c>
      <c r="C461" s="10"/>
      <c r="D461" s="57">
        <v>3.25</v>
      </c>
      <c r="E461" s="58">
        <v>3</v>
      </c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ht="13.5" customHeight="1" x14ac:dyDescent="0.2">
      <c r="A462" s="13"/>
      <c r="B462" s="13" t="s">
        <v>24</v>
      </c>
      <c r="C462" s="10"/>
      <c r="D462" s="53">
        <v>5</v>
      </c>
      <c r="E462" s="54">
        <v>5</v>
      </c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ht="13.5" customHeight="1" x14ac:dyDescent="0.2">
      <c r="A463" s="13"/>
      <c r="B463" s="13" t="s">
        <v>50</v>
      </c>
      <c r="C463" s="10"/>
      <c r="D463" s="51">
        <v>175</v>
      </c>
      <c r="E463" s="52">
        <v>175</v>
      </c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ht="13.5" customHeight="1" x14ac:dyDescent="0.2">
      <c r="A464" s="13"/>
      <c r="B464" s="13" t="s">
        <v>25</v>
      </c>
      <c r="C464" s="10"/>
      <c r="D464" s="53">
        <v>2.5</v>
      </c>
      <c r="E464" s="54">
        <v>2.5</v>
      </c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3.5" customHeight="1" x14ac:dyDescent="0.2">
      <c r="A465" s="13" t="s">
        <v>100</v>
      </c>
      <c r="B465" s="31" t="s">
        <v>101</v>
      </c>
      <c r="C465" s="10" t="s">
        <v>168</v>
      </c>
      <c r="D465" s="10"/>
      <c r="E465" s="10"/>
      <c r="F465" s="10">
        <v>27.38</v>
      </c>
      <c r="G465" s="10">
        <v>30.44</v>
      </c>
      <c r="H465" s="10">
        <v>57.31</v>
      </c>
      <c r="I465" s="10">
        <v>573.75</v>
      </c>
      <c r="J465" s="10"/>
      <c r="K465" s="10"/>
      <c r="L465" s="10">
        <v>0.08</v>
      </c>
      <c r="M465" s="10"/>
      <c r="N465" s="10"/>
      <c r="O465" s="10">
        <v>39.450000000000003</v>
      </c>
    </row>
    <row r="466" spans="1:15" ht="15" customHeight="1" x14ac:dyDescent="0.2">
      <c r="A466" s="13"/>
      <c r="B466" s="13" t="s">
        <v>102</v>
      </c>
      <c r="C466" s="10"/>
      <c r="D466" s="59">
        <v>165</v>
      </c>
      <c r="E466" s="60">
        <v>136</v>
      </c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ht="15" customHeight="1" x14ac:dyDescent="0.2">
      <c r="A467" s="13"/>
      <c r="B467" s="13" t="s">
        <v>24</v>
      </c>
      <c r="C467" s="10"/>
      <c r="D467" s="51">
        <v>14</v>
      </c>
      <c r="E467" s="52">
        <v>14</v>
      </c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ht="15" customHeight="1" x14ac:dyDescent="0.2">
      <c r="A468" s="13"/>
      <c r="B468" s="25" t="s">
        <v>78</v>
      </c>
      <c r="C468" s="10"/>
      <c r="D468" s="53"/>
      <c r="E468" s="54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ht="15" customHeight="1" x14ac:dyDescent="0.2">
      <c r="A469" s="13"/>
      <c r="B469" s="27" t="s">
        <v>114</v>
      </c>
      <c r="C469" s="10"/>
      <c r="D469" s="51">
        <v>20</v>
      </c>
      <c r="E469" s="52">
        <v>16</v>
      </c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ht="15" customHeight="1" x14ac:dyDescent="0.2">
      <c r="A470" s="13"/>
      <c r="B470" s="27" t="s">
        <v>115</v>
      </c>
      <c r="C470" s="10"/>
      <c r="D470" s="57">
        <v>21.3</v>
      </c>
      <c r="E470" s="58">
        <v>16</v>
      </c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ht="15" customHeight="1" x14ac:dyDescent="0.2">
      <c r="A471" s="13"/>
      <c r="B471" s="19" t="s">
        <v>23</v>
      </c>
      <c r="C471" s="10"/>
      <c r="D471" s="53">
        <v>16</v>
      </c>
      <c r="E471" s="54">
        <v>14</v>
      </c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15" customHeight="1" x14ac:dyDescent="0.2">
      <c r="A472" s="13"/>
      <c r="B472" s="19" t="s">
        <v>46</v>
      </c>
      <c r="C472" s="10"/>
      <c r="D472" s="51">
        <v>10</v>
      </c>
      <c r="E472" s="52">
        <v>10</v>
      </c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15" customHeight="1" x14ac:dyDescent="0.2">
      <c r="A473" s="13"/>
      <c r="B473" s="13" t="s">
        <v>58</v>
      </c>
      <c r="C473" s="10"/>
      <c r="D473" s="53">
        <v>70</v>
      </c>
      <c r="E473" s="54">
        <v>70</v>
      </c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5" customHeight="1" x14ac:dyDescent="0.2">
      <c r="A474" s="13"/>
      <c r="B474" s="13" t="s">
        <v>25</v>
      </c>
      <c r="C474" s="106"/>
      <c r="D474" s="51">
        <v>2</v>
      </c>
      <c r="E474" s="52">
        <v>2</v>
      </c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ht="13.5" customHeight="1" x14ac:dyDescent="0.2">
      <c r="A475" s="6" t="s">
        <v>231</v>
      </c>
      <c r="B475" s="7" t="s">
        <v>232</v>
      </c>
      <c r="C475" s="9">
        <v>50</v>
      </c>
      <c r="D475" s="48"/>
      <c r="E475" s="48"/>
      <c r="F475" s="10">
        <v>0.4</v>
      </c>
      <c r="G475" s="10">
        <v>0</v>
      </c>
      <c r="H475" s="10">
        <v>1.7</v>
      </c>
      <c r="I475" s="10">
        <v>8</v>
      </c>
      <c r="J475" s="22"/>
      <c r="K475" s="22"/>
      <c r="L475" s="22">
        <v>1.5</v>
      </c>
      <c r="M475" s="22"/>
      <c r="N475" s="22"/>
      <c r="O475" s="22">
        <v>4.7300000000000004</v>
      </c>
    </row>
    <row r="476" spans="1:15" ht="15" customHeight="1" x14ac:dyDescent="0.2">
      <c r="A476" s="6"/>
      <c r="B476" s="19" t="s">
        <v>233</v>
      </c>
      <c r="C476" s="9"/>
      <c r="D476" s="105">
        <v>52.6</v>
      </c>
      <c r="E476" s="48">
        <v>50</v>
      </c>
      <c r="F476" s="10"/>
      <c r="G476" s="10"/>
      <c r="H476" s="10"/>
      <c r="I476" s="10"/>
      <c r="J476" s="22"/>
      <c r="K476" s="22"/>
      <c r="L476" s="22"/>
      <c r="M476" s="22"/>
      <c r="N476" s="22"/>
      <c r="O476" s="22"/>
    </row>
    <row r="477" spans="1:15" ht="15" customHeight="1" x14ac:dyDescent="0.2">
      <c r="A477" s="13"/>
      <c r="B477" s="11" t="s">
        <v>28</v>
      </c>
      <c r="C477" s="10">
        <v>20</v>
      </c>
      <c r="D477" s="9">
        <v>20</v>
      </c>
      <c r="E477" s="10">
        <v>20</v>
      </c>
      <c r="F477" s="10">
        <v>1.58</v>
      </c>
      <c r="G477" s="10">
        <v>0.2</v>
      </c>
      <c r="H477" s="10">
        <v>9.66</v>
      </c>
      <c r="I477" s="10">
        <v>47</v>
      </c>
      <c r="J477" s="10">
        <v>3.3000000000000002E-2</v>
      </c>
      <c r="K477" s="10">
        <v>8.9999999999999993E-3</v>
      </c>
      <c r="L477" s="10">
        <v>0</v>
      </c>
      <c r="M477" s="10">
        <v>6</v>
      </c>
      <c r="N477" s="10">
        <v>0.33</v>
      </c>
      <c r="O477" s="10">
        <v>0.83</v>
      </c>
    </row>
    <row r="478" spans="1:15" ht="15" customHeight="1" x14ac:dyDescent="0.2">
      <c r="A478" s="13"/>
      <c r="B478" s="11" t="s">
        <v>185</v>
      </c>
      <c r="C478" s="10">
        <v>30</v>
      </c>
      <c r="D478" s="9">
        <v>30</v>
      </c>
      <c r="E478" s="10">
        <v>30</v>
      </c>
      <c r="F478" s="10">
        <v>1.98</v>
      </c>
      <c r="G478" s="10">
        <v>0.36</v>
      </c>
      <c r="H478" s="10">
        <v>10.02</v>
      </c>
      <c r="I478" s="10">
        <v>52.2</v>
      </c>
      <c r="J478" s="10">
        <v>5.3999999999999999E-2</v>
      </c>
      <c r="K478" s="10">
        <v>2.4E-2</v>
      </c>
      <c r="L478" s="10">
        <v>0</v>
      </c>
      <c r="M478" s="10">
        <v>14.4</v>
      </c>
      <c r="N478" s="10">
        <v>15</v>
      </c>
      <c r="O478" s="10">
        <v>1.74</v>
      </c>
    </row>
    <row r="479" spans="1:15" ht="14.25" customHeight="1" x14ac:dyDescent="0.2">
      <c r="A479" s="6" t="s">
        <v>186</v>
      </c>
      <c r="B479" s="11" t="s">
        <v>187</v>
      </c>
      <c r="C479" s="9">
        <v>200</v>
      </c>
      <c r="D479" s="8"/>
      <c r="E479" s="10"/>
      <c r="F479" s="12">
        <v>0.24</v>
      </c>
      <c r="G479" s="10">
        <v>0.14000000000000001</v>
      </c>
      <c r="H479" s="10">
        <v>27.83</v>
      </c>
      <c r="I479" s="10">
        <v>113.33</v>
      </c>
      <c r="J479" s="10">
        <v>0.02</v>
      </c>
      <c r="K479" s="10">
        <v>0</v>
      </c>
      <c r="L479" s="10">
        <v>1.72</v>
      </c>
      <c r="M479" s="10">
        <v>12</v>
      </c>
      <c r="N479" s="10">
        <v>0.8</v>
      </c>
      <c r="O479" s="10">
        <v>5.62</v>
      </c>
    </row>
    <row r="480" spans="1:15" ht="15" customHeight="1" x14ac:dyDescent="0.2">
      <c r="A480" s="6"/>
      <c r="B480" s="13" t="s">
        <v>188</v>
      </c>
      <c r="C480" s="8"/>
      <c r="D480" s="9">
        <v>45.3</v>
      </c>
      <c r="E480" s="10">
        <v>40</v>
      </c>
      <c r="F480" s="12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ht="15" customHeight="1" x14ac:dyDescent="0.2">
      <c r="A481" s="6"/>
      <c r="B481" s="19" t="s">
        <v>19</v>
      </c>
      <c r="C481" s="18"/>
      <c r="D481" s="9">
        <v>24</v>
      </c>
      <c r="E481" s="10">
        <v>24</v>
      </c>
      <c r="F481" s="68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5" customHeight="1" x14ac:dyDescent="0.2">
      <c r="A482" s="6"/>
      <c r="B482" s="19" t="s">
        <v>29</v>
      </c>
      <c r="C482" s="18"/>
      <c r="D482" s="9">
        <v>0.2</v>
      </c>
      <c r="E482" s="10">
        <v>0.2</v>
      </c>
      <c r="F482" s="68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5" customHeight="1" x14ac:dyDescent="0.2">
      <c r="A483" s="6"/>
      <c r="B483" s="13" t="s">
        <v>20</v>
      </c>
      <c r="C483" s="18"/>
      <c r="D483" s="9">
        <v>172</v>
      </c>
      <c r="E483" s="10">
        <v>172</v>
      </c>
      <c r="F483" s="68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4.25" customHeight="1" x14ac:dyDescent="0.2">
      <c r="A484" s="82"/>
      <c r="B484" s="82" t="s">
        <v>37</v>
      </c>
      <c r="C484" s="85"/>
      <c r="D484" s="85"/>
      <c r="E484" s="85"/>
      <c r="F484" s="85">
        <f t="shared" ref="F484:N484" si="7">SUM(F450:F483)</f>
        <v>37.069999999999993</v>
      </c>
      <c r="G484" s="85">
        <f t="shared" si="7"/>
        <v>36.410000000000004</v>
      </c>
      <c r="H484" s="85">
        <f t="shared" si="7"/>
        <v>122.83999999999999</v>
      </c>
      <c r="I484" s="85">
        <f t="shared" si="7"/>
        <v>929.03000000000009</v>
      </c>
      <c r="J484" s="85">
        <f t="shared" si="7"/>
        <v>0.25700000000000001</v>
      </c>
      <c r="K484" s="85">
        <f t="shared" si="7"/>
        <v>0.10799999999999998</v>
      </c>
      <c r="L484" s="85">
        <f t="shared" si="7"/>
        <v>9.11</v>
      </c>
      <c r="M484" s="85">
        <f t="shared" si="7"/>
        <v>114.9</v>
      </c>
      <c r="N484" s="85">
        <f t="shared" si="7"/>
        <v>18.38</v>
      </c>
      <c r="O484" s="85">
        <f>SUM(O450:O483)</f>
        <v>59.040000000000006</v>
      </c>
    </row>
    <row r="485" spans="1:15" ht="14.25" customHeight="1" x14ac:dyDescent="0.2">
      <c r="A485" s="87"/>
      <c r="B485" s="87" t="s">
        <v>234</v>
      </c>
      <c r="C485" s="90"/>
      <c r="D485" s="90"/>
      <c r="E485" s="90"/>
      <c r="F485" s="90">
        <f>SUM(F484,F448)</f>
        <v>65.589999999999989</v>
      </c>
      <c r="G485" s="90">
        <f>SUM(G484,G448)</f>
        <v>56.7</v>
      </c>
      <c r="H485" s="90">
        <f>SUM(H484,H448)</f>
        <v>229.13</v>
      </c>
      <c r="I485" s="90">
        <f>SUM(I484,I448)</f>
        <v>1604.5300000000002</v>
      </c>
      <c r="J485" s="90"/>
      <c r="K485" s="90"/>
      <c r="L485" s="90">
        <f>SUM(L484,L448)</f>
        <v>29.6</v>
      </c>
      <c r="M485" s="90"/>
      <c r="N485" s="90"/>
      <c r="O485" s="90">
        <f>SUM(O484,O448)</f>
        <v>134.15000000000003</v>
      </c>
    </row>
    <row r="486" spans="1:15" ht="16.5" customHeight="1" x14ac:dyDescent="0.2">
      <c r="A486" s="122" t="s">
        <v>60</v>
      </c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</row>
    <row r="487" spans="1:15" ht="16.5" customHeight="1" x14ac:dyDescent="0.2">
      <c r="A487" s="130" t="s">
        <v>182</v>
      </c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2"/>
    </row>
    <row r="488" spans="1:15" ht="27.75" customHeight="1" x14ac:dyDescent="0.2">
      <c r="A488" s="13" t="s">
        <v>235</v>
      </c>
      <c r="B488" s="7" t="s">
        <v>249</v>
      </c>
      <c r="C488" s="10">
        <v>200</v>
      </c>
      <c r="D488" s="48"/>
      <c r="E488" s="48"/>
      <c r="F488" s="10">
        <v>4.78</v>
      </c>
      <c r="G488" s="10">
        <v>5.0599999999999996</v>
      </c>
      <c r="H488" s="10">
        <v>26.65</v>
      </c>
      <c r="I488" s="10">
        <v>171.25</v>
      </c>
      <c r="J488" s="10"/>
      <c r="K488" s="10"/>
      <c r="L488" s="10">
        <v>0</v>
      </c>
      <c r="M488" s="10"/>
      <c r="N488" s="10"/>
      <c r="O488" s="10">
        <v>16.95</v>
      </c>
    </row>
    <row r="489" spans="1:15" ht="16.5" customHeight="1" x14ac:dyDescent="0.2">
      <c r="A489" s="13"/>
      <c r="B489" s="13" t="s">
        <v>236</v>
      </c>
      <c r="C489" s="10"/>
      <c r="D489" s="48">
        <v>61</v>
      </c>
      <c r="E489" s="48">
        <v>61</v>
      </c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16.5" customHeight="1" x14ac:dyDescent="0.2">
      <c r="A490" s="13"/>
      <c r="B490" s="13" t="s">
        <v>18</v>
      </c>
      <c r="C490" s="10"/>
      <c r="D490" s="48">
        <v>5</v>
      </c>
      <c r="E490" s="48">
        <v>5</v>
      </c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16.5" customHeight="1" x14ac:dyDescent="0.2">
      <c r="A491" s="13"/>
      <c r="B491" s="13" t="s">
        <v>108</v>
      </c>
      <c r="C491" s="10"/>
      <c r="D491" s="48">
        <v>22</v>
      </c>
      <c r="E491" s="48">
        <v>20</v>
      </c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16.5" customHeight="1" x14ac:dyDescent="0.2">
      <c r="A492" s="13"/>
      <c r="B492" s="13" t="s">
        <v>20</v>
      </c>
      <c r="C492" s="10"/>
      <c r="D492" s="48">
        <v>270</v>
      </c>
      <c r="E492" s="48">
        <v>270</v>
      </c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ht="16.5" customHeight="1" x14ac:dyDescent="0.2">
      <c r="A493" s="13"/>
      <c r="B493" s="13" t="s">
        <v>25</v>
      </c>
      <c r="C493" s="10"/>
      <c r="D493" s="48">
        <v>3</v>
      </c>
      <c r="E493" s="48">
        <v>3</v>
      </c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ht="16.5" customHeight="1" x14ac:dyDescent="0.2">
      <c r="A494" s="6" t="s">
        <v>177</v>
      </c>
      <c r="B494" s="11" t="s">
        <v>178</v>
      </c>
      <c r="C494" s="9">
        <v>10</v>
      </c>
      <c r="D494" s="9">
        <v>10</v>
      </c>
      <c r="E494" s="10">
        <v>10</v>
      </c>
      <c r="F494" s="10">
        <v>0.08</v>
      </c>
      <c r="G494" s="10">
        <v>7.26</v>
      </c>
      <c r="H494" s="10">
        <v>0.14000000000000001</v>
      </c>
      <c r="I494" s="10">
        <v>66.099999999999994</v>
      </c>
      <c r="J494" s="10">
        <v>0</v>
      </c>
      <c r="K494" s="10">
        <v>0.01</v>
      </c>
      <c r="L494" s="10">
        <v>0</v>
      </c>
      <c r="M494" s="10">
        <v>1</v>
      </c>
      <c r="N494" s="10">
        <v>0</v>
      </c>
      <c r="O494" s="12">
        <v>5.77</v>
      </c>
    </row>
    <row r="495" spans="1:15" ht="16.5" customHeight="1" x14ac:dyDescent="0.2">
      <c r="A495" s="10"/>
      <c r="B495" s="11" t="s">
        <v>28</v>
      </c>
      <c r="C495" s="9">
        <v>30</v>
      </c>
      <c r="D495" s="9">
        <v>30</v>
      </c>
      <c r="E495" s="10">
        <v>30</v>
      </c>
      <c r="F495" s="10">
        <v>2.37</v>
      </c>
      <c r="G495" s="10">
        <v>0.3</v>
      </c>
      <c r="H495" s="10">
        <v>14.49</v>
      </c>
      <c r="I495" s="10">
        <v>70.5</v>
      </c>
      <c r="J495" s="10">
        <v>4.3999999999999997E-2</v>
      </c>
      <c r="K495" s="10">
        <v>1.2E-2</v>
      </c>
      <c r="L495" s="10">
        <v>0</v>
      </c>
      <c r="M495" s="79"/>
      <c r="N495" s="79"/>
      <c r="O495" s="15">
        <v>1.25</v>
      </c>
    </row>
    <row r="496" spans="1:15" ht="16.5" customHeight="1" x14ac:dyDescent="0.2">
      <c r="A496" s="15" t="s">
        <v>179</v>
      </c>
      <c r="B496" s="80" t="s">
        <v>180</v>
      </c>
      <c r="C496" s="15">
        <v>120</v>
      </c>
      <c r="D496" s="78">
        <v>120</v>
      </c>
      <c r="E496" s="15">
        <v>120</v>
      </c>
      <c r="F496" s="15">
        <v>0.48</v>
      </c>
      <c r="G496" s="15">
        <v>0.48</v>
      </c>
      <c r="H496" s="15">
        <v>11.85</v>
      </c>
      <c r="I496" s="15">
        <v>53.16</v>
      </c>
      <c r="J496" s="15">
        <v>18</v>
      </c>
      <c r="K496" s="15">
        <v>0.02</v>
      </c>
      <c r="L496" s="15">
        <v>12</v>
      </c>
      <c r="M496" s="15">
        <v>15</v>
      </c>
      <c r="N496" s="15">
        <v>1.9</v>
      </c>
      <c r="O496" s="15">
        <v>10.68</v>
      </c>
    </row>
    <row r="497" spans="1:15" ht="16.5" customHeight="1" x14ac:dyDescent="0.2">
      <c r="A497" s="13" t="s">
        <v>237</v>
      </c>
      <c r="B497" s="11" t="s">
        <v>238</v>
      </c>
      <c r="C497" s="10">
        <v>200</v>
      </c>
      <c r="D497" s="10"/>
      <c r="E497" s="10"/>
      <c r="F497" s="10">
        <v>5.2</v>
      </c>
      <c r="G497" s="10">
        <v>3.63</v>
      </c>
      <c r="H497" s="10">
        <v>17.28</v>
      </c>
      <c r="I497" s="10">
        <v>118.67</v>
      </c>
      <c r="J497" s="10">
        <v>0.2</v>
      </c>
      <c r="K497" s="10">
        <v>0.66</v>
      </c>
      <c r="L497" s="10">
        <v>1.6</v>
      </c>
      <c r="M497" s="10">
        <v>0</v>
      </c>
      <c r="N497" s="10">
        <v>0</v>
      </c>
      <c r="O497" s="10">
        <v>9.17</v>
      </c>
    </row>
    <row r="498" spans="1:15" ht="16.5" customHeight="1" x14ac:dyDescent="0.2">
      <c r="A498" s="13"/>
      <c r="B498" s="19" t="s">
        <v>239</v>
      </c>
      <c r="C498" s="10"/>
      <c r="D498" s="10">
        <v>2</v>
      </c>
      <c r="E498" s="10">
        <v>2</v>
      </c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ht="16.5" customHeight="1" x14ac:dyDescent="0.2">
      <c r="A499" s="13"/>
      <c r="B499" s="13" t="s">
        <v>19</v>
      </c>
      <c r="C499" s="10"/>
      <c r="D499" s="10">
        <v>11</v>
      </c>
      <c r="E499" s="10">
        <v>11</v>
      </c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6.5" customHeight="1" x14ac:dyDescent="0.2">
      <c r="A500" s="13"/>
      <c r="B500" s="13" t="s">
        <v>172</v>
      </c>
      <c r="C500" s="10"/>
      <c r="D500" s="10">
        <v>122</v>
      </c>
      <c r="E500" s="10">
        <v>122</v>
      </c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ht="16.5" customHeight="1" x14ac:dyDescent="0.2">
      <c r="A501" s="13"/>
      <c r="B501" s="13" t="s">
        <v>240</v>
      </c>
      <c r="C501" s="10"/>
      <c r="D501" s="10">
        <v>89</v>
      </c>
      <c r="E501" s="10">
        <v>89</v>
      </c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ht="16.5" customHeight="1" x14ac:dyDescent="0.2">
      <c r="A502" s="96"/>
      <c r="B502" s="82" t="s">
        <v>181</v>
      </c>
      <c r="C502" s="96"/>
      <c r="D502" s="96"/>
      <c r="E502" s="96"/>
      <c r="F502" s="96">
        <f t="shared" ref="F502:O502" si="8">SUM(F488:F501)</f>
        <v>12.91</v>
      </c>
      <c r="G502" s="96">
        <f t="shared" si="8"/>
        <v>16.73</v>
      </c>
      <c r="H502" s="96">
        <f t="shared" si="8"/>
        <v>70.41</v>
      </c>
      <c r="I502" s="96">
        <f t="shared" si="8"/>
        <v>479.68</v>
      </c>
      <c r="J502" s="96">
        <f t="shared" si="8"/>
        <v>18.244</v>
      </c>
      <c r="K502" s="96">
        <f t="shared" si="8"/>
        <v>0.70200000000000007</v>
      </c>
      <c r="L502" s="96">
        <f t="shared" si="8"/>
        <v>13.6</v>
      </c>
      <c r="M502" s="96">
        <f t="shared" si="8"/>
        <v>16</v>
      </c>
      <c r="N502" s="96">
        <f t="shared" si="8"/>
        <v>1.9</v>
      </c>
      <c r="O502" s="96">
        <f t="shared" si="8"/>
        <v>43.82</v>
      </c>
    </row>
    <row r="503" spans="1:15" ht="16.5" customHeight="1" x14ac:dyDescent="0.2">
      <c r="A503" s="130" t="s">
        <v>183</v>
      </c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2"/>
    </row>
    <row r="504" spans="1:15" ht="24.75" customHeight="1" x14ac:dyDescent="0.2">
      <c r="A504" s="17" t="s">
        <v>91</v>
      </c>
      <c r="B504" s="16" t="s">
        <v>71</v>
      </c>
      <c r="C504" s="24" t="s">
        <v>145</v>
      </c>
      <c r="D504" s="15"/>
      <c r="E504" s="15"/>
      <c r="F504" s="24">
        <v>1.82</v>
      </c>
      <c r="G504" s="24">
        <v>4.91</v>
      </c>
      <c r="H504" s="24">
        <v>12.74</v>
      </c>
      <c r="I504" s="24">
        <v>102.5</v>
      </c>
      <c r="J504" s="24"/>
      <c r="K504" s="24"/>
      <c r="L504" s="24">
        <v>10.29</v>
      </c>
      <c r="M504" s="24"/>
      <c r="N504" s="24"/>
      <c r="O504" s="15">
        <v>8.82</v>
      </c>
    </row>
    <row r="505" spans="1:15" ht="15" customHeight="1" x14ac:dyDescent="0.2">
      <c r="A505" s="16"/>
      <c r="B505" s="25" t="s">
        <v>89</v>
      </c>
      <c r="C505" s="32"/>
      <c r="D505" s="15"/>
      <c r="E505" s="15"/>
      <c r="F505" s="32"/>
      <c r="G505" s="32"/>
      <c r="H505" s="32"/>
      <c r="I505" s="32"/>
      <c r="J505" s="32"/>
      <c r="K505" s="32"/>
      <c r="L505" s="32"/>
      <c r="M505" s="32"/>
      <c r="N505" s="32"/>
      <c r="O505" s="15"/>
    </row>
    <row r="506" spans="1:15" ht="14.25" customHeight="1" x14ac:dyDescent="0.2">
      <c r="A506" s="16"/>
      <c r="B506" s="27" t="s">
        <v>114</v>
      </c>
      <c r="C506" s="32"/>
      <c r="D506" s="63">
        <v>50</v>
      </c>
      <c r="E506" s="64">
        <v>40</v>
      </c>
      <c r="F506" s="32"/>
      <c r="G506" s="32"/>
      <c r="H506" s="32"/>
      <c r="I506" s="32"/>
      <c r="J506" s="32"/>
      <c r="K506" s="32"/>
      <c r="L506" s="32"/>
      <c r="M506" s="32"/>
      <c r="N506" s="32"/>
      <c r="O506" s="15"/>
    </row>
    <row r="507" spans="1:15" ht="14.25" customHeight="1" x14ac:dyDescent="0.2">
      <c r="A507" s="16"/>
      <c r="B507" s="27" t="s">
        <v>115</v>
      </c>
      <c r="C507" s="32"/>
      <c r="D507" s="63">
        <v>53.3</v>
      </c>
      <c r="E507" s="64">
        <v>40</v>
      </c>
      <c r="F507" s="32"/>
      <c r="G507" s="32"/>
      <c r="H507" s="32"/>
      <c r="I507" s="32"/>
      <c r="J507" s="32"/>
      <c r="K507" s="32"/>
      <c r="L507" s="32"/>
      <c r="M507" s="32"/>
      <c r="N507" s="32"/>
      <c r="O507" s="15"/>
    </row>
    <row r="508" spans="1:15" ht="16.5" customHeight="1" x14ac:dyDescent="0.2">
      <c r="A508" s="17"/>
      <c r="B508" s="25" t="s">
        <v>82</v>
      </c>
      <c r="C508" s="15"/>
      <c r="D508" s="51">
        <v>25</v>
      </c>
      <c r="E508" s="52">
        <v>20</v>
      </c>
      <c r="F508" s="15"/>
      <c r="G508" s="15"/>
      <c r="H508" s="15"/>
      <c r="I508" s="15"/>
      <c r="J508" s="15"/>
      <c r="K508" s="15"/>
      <c r="L508" s="15"/>
      <c r="M508" s="15"/>
      <c r="N508" s="15"/>
      <c r="O508" s="15"/>
    </row>
    <row r="509" spans="1:15" ht="15" customHeight="1" x14ac:dyDescent="0.2">
      <c r="A509" s="17"/>
      <c r="B509" s="25" t="s">
        <v>90</v>
      </c>
      <c r="C509" s="15"/>
      <c r="D509" s="53">
        <v>17.2</v>
      </c>
      <c r="E509" s="54">
        <v>12</v>
      </c>
      <c r="F509" s="15"/>
      <c r="G509" s="15"/>
      <c r="H509" s="15"/>
      <c r="I509" s="15"/>
      <c r="J509" s="15"/>
      <c r="K509" s="15"/>
      <c r="L509" s="15"/>
      <c r="M509" s="15"/>
      <c r="N509" s="15"/>
      <c r="O509" s="15"/>
    </row>
    <row r="510" spans="1:15" ht="15.75" customHeight="1" x14ac:dyDescent="0.2">
      <c r="A510" s="17"/>
      <c r="B510" s="25" t="s">
        <v>85</v>
      </c>
      <c r="C510" s="15"/>
      <c r="D510" s="53"/>
      <c r="E510" s="54"/>
      <c r="F510" s="15"/>
      <c r="G510" s="15"/>
      <c r="H510" s="15"/>
      <c r="I510" s="15"/>
      <c r="J510" s="15"/>
      <c r="K510" s="15"/>
      <c r="L510" s="15"/>
      <c r="M510" s="15"/>
      <c r="N510" s="15"/>
      <c r="O510" s="15"/>
    </row>
    <row r="511" spans="1:15" ht="15.75" customHeight="1" x14ac:dyDescent="0.2">
      <c r="A511" s="17"/>
      <c r="B511" s="27" t="s">
        <v>74</v>
      </c>
      <c r="C511" s="15"/>
      <c r="D511" s="51">
        <v>26.7</v>
      </c>
      <c r="E511" s="52">
        <v>20</v>
      </c>
      <c r="F511" s="15"/>
      <c r="G511" s="15"/>
      <c r="H511" s="15"/>
      <c r="I511" s="15"/>
      <c r="J511" s="15"/>
      <c r="K511" s="15"/>
      <c r="L511" s="15"/>
      <c r="M511" s="15"/>
      <c r="N511" s="15"/>
      <c r="O511" s="15"/>
    </row>
    <row r="512" spans="1:15" ht="15.75" customHeight="1" x14ac:dyDescent="0.2">
      <c r="A512" s="17"/>
      <c r="B512" s="26" t="s">
        <v>75</v>
      </c>
      <c r="C512" s="15"/>
      <c r="D512" s="57">
        <v>28.6</v>
      </c>
      <c r="E512" s="58">
        <v>20</v>
      </c>
      <c r="F512" s="15"/>
      <c r="G512" s="15"/>
      <c r="H512" s="15"/>
      <c r="I512" s="15"/>
      <c r="J512" s="15"/>
      <c r="K512" s="15"/>
      <c r="L512" s="15"/>
      <c r="M512" s="15"/>
      <c r="N512" s="15"/>
      <c r="O512" s="15"/>
    </row>
    <row r="513" spans="1:15" ht="15.75" customHeight="1" x14ac:dyDescent="0.2">
      <c r="A513" s="17"/>
      <c r="B513" s="26" t="s">
        <v>76</v>
      </c>
      <c r="C513" s="15"/>
      <c r="D513" s="57">
        <v>30.8</v>
      </c>
      <c r="E513" s="58">
        <v>20</v>
      </c>
      <c r="F513" s="15"/>
      <c r="G513" s="15"/>
      <c r="H513" s="15"/>
      <c r="I513" s="15"/>
      <c r="J513" s="15"/>
      <c r="K513" s="15"/>
      <c r="L513" s="15"/>
      <c r="M513" s="15"/>
      <c r="N513" s="15"/>
      <c r="O513" s="15"/>
    </row>
    <row r="514" spans="1:15" ht="15.75" customHeight="1" x14ac:dyDescent="0.2">
      <c r="A514" s="17"/>
      <c r="B514" s="26" t="s">
        <v>77</v>
      </c>
      <c r="C514" s="15"/>
      <c r="D514" s="63">
        <v>33.299999999999997</v>
      </c>
      <c r="E514" s="64">
        <v>20</v>
      </c>
      <c r="F514" s="15"/>
      <c r="G514" s="15"/>
      <c r="H514" s="15"/>
      <c r="I514" s="15"/>
      <c r="J514" s="15"/>
      <c r="K514" s="15"/>
      <c r="L514" s="15"/>
      <c r="M514" s="15"/>
      <c r="N514" s="15"/>
      <c r="O514" s="15"/>
    </row>
    <row r="515" spans="1:15" ht="15.75" customHeight="1" x14ac:dyDescent="0.2">
      <c r="A515" s="17"/>
      <c r="B515" s="25" t="s">
        <v>78</v>
      </c>
      <c r="C515" s="15"/>
      <c r="D515" s="51"/>
      <c r="E515" s="52"/>
      <c r="F515" s="15"/>
      <c r="G515" s="15"/>
      <c r="H515" s="15"/>
      <c r="I515" s="15"/>
      <c r="J515" s="15"/>
      <c r="K515" s="15"/>
      <c r="L515" s="15"/>
      <c r="M515" s="15"/>
      <c r="N515" s="15"/>
      <c r="O515" s="15"/>
    </row>
    <row r="516" spans="1:15" ht="15.75" customHeight="1" x14ac:dyDescent="0.2">
      <c r="A516" s="17"/>
      <c r="B516" s="27" t="s">
        <v>114</v>
      </c>
      <c r="C516" s="15"/>
      <c r="D516" s="53">
        <v>12.5</v>
      </c>
      <c r="E516" s="54">
        <v>10</v>
      </c>
      <c r="F516" s="15"/>
      <c r="G516" s="15"/>
      <c r="H516" s="15"/>
      <c r="I516" s="15"/>
      <c r="J516" s="15"/>
      <c r="K516" s="15"/>
      <c r="L516" s="15"/>
      <c r="M516" s="15"/>
      <c r="N516" s="15"/>
      <c r="O516" s="15"/>
    </row>
    <row r="517" spans="1:15" ht="15.75" customHeight="1" x14ac:dyDescent="0.2">
      <c r="A517" s="17"/>
      <c r="B517" s="27" t="s">
        <v>115</v>
      </c>
      <c r="C517" s="15"/>
      <c r="D517" s="71">
        <v>13.3</v>
      </c>
      <c r="E517" s="72">
        <v>10</v>
      </c>
      <c r="F517" s="15"/>
      <c r="G517" s="15"/>
      <c r="H517" s="15"/>
      <c r="I517" s="15"/>
      <c r="J517" s="15"/>
      <c r="K517" s="15"/>
      <c r="L517" s="15"/>
      <c r="M517" s="15"/>
      <c r="N517" s="15"/>
      <c r="O517" s="32"/>
    </row>
    <row r="518" spans="1:15" ht="15.75" customHeight="1" x14ac:dyDescent="0.2">
      <c r="A518" s="17"/>
      <c r="B518" s="19" t="s">
        <v>23</v>
      </c>
      <c r="C518" s="15"/>
      <c r="D518" s="53">
        <v>12</v>
      </c>
      <c r="E518" s="54">
        <v>10</v>
      </c>
      <c r="F518" s="15"/>
      <c r="G518" s="15"/>
      <c r="H518" s="15"/>
      <c r="I518" s="15"/>
      <c r="J518" s="44"/>
      <c r="K518" s="44"/>
      <c r="L518" s="44"/>
      <c r="M518" s="44"/>
      <c r="N518" s="44"/>
      <c r="O518" s="30"/>
    </row>
    <row r="519" spans="1:15" ht="15" customHeight="1" x14ac:dyDescent="0.2">
      <c r="A519" s="17"/>
      <c r="B519" s="17" t="s">
        <v>69</v>
      </c>
      <c r="C519" s="15"/>
      <c r="D519" s="51">
        <v>7.5</v>
      </c>
      <c r="E519" s="52">
        <v>7.5</v>
      </c>
      <c r="F519" s="15"/>
      <c r="G519" s="15"/>
      <c r="H519" s="15"/>
      <c r="I519" s="15"/>
      <c r="J519" s="15"/>
      <c r="K519" s="15"/>
      <c r="L519" s="15"/>
      <c r="M519" s="15"/>
      <c r="N519" s="15"/>
      <c r="O519" s="17"/>
    </row>
    <row r="520" spans="1:15" ht="15" customHeight="1" x14ac:dyDescent="0.2">
      <c r="A520" s="17"/>
      <c r="B520" s="17" t="s">
        <v>24</v>
      </c>
      <c r="C520" s="15"/>
      <c r="D520" s="53">
        <v>5</v>
      </c>
      <c r="E520" s="54">
        <v>5</v>
      </c>
      <c r="F520" s="15"/>
      <c r="G520" s="15"/>
      <c r="H520" s="15"/>
      <c r="I520" s="15"/>
      <c r="J520" s="15"/>
      <c r="K520" s="15"/>
      <c r="L520" s="15"/>
      <c r="M520" s="15"/>
      <c r="N520" s="15"/>
      <c r="O520" s="17"/>
    </row>
    <row r="521" spans="1:15" s="34" customFormat="1" ht="15.75" customHeight="1" x14ac:dyDescent="0.2">
      <c r="A521" s="17"/>
      <c r="B521" s="17" t="s">
        <v>19</v>
      </c>
      <c r="C521" s="15"/>
      <c r="D521" s="51">
        <v>2.5</v>
      </c>
      <c r="E521" s="52">
        <v>2.5</v>
      </c>
      <c r="F521" s="15"/>
      <c r="G521" s="15"/>
      <c r="H521" s="15"/>
      <c r="I521" s="15"/>
      <c r="J521" s="15"/>
      <c r="K521" s="15"/>
      <c r="L521" s="15"/>
      <c r="M521" s="15"/>
      <c r="N521" s="15"/>
      <c r="O521" s="17"/>
    </row>
    <row r="522" spans="1:15" x14ac:dyDescent="0.2">
      <c r="A522" s="17"/>
      <c r="B522" s="17" t="s">
        <v>25</v>
      </c>
      <c r="C522" s="15"/>
      <c r="D522" s="57">
        <v>2.5</v>
      </c>
      <c r="E522" s="58">
        <v>2.5</v>
      </c>
      <c r="F522" s="15"/>
      <c r="G522" s="15"/>
      <c r="H522" s="15"/>
      <c r="I522" s="15"/>
      <c r="J522" s="15"/>
      <c r="K522" s="15"/>
      <c r="L522" s="15"/>
      <c r="M522" s="15"/>
      <c r="N522" s="15"/>
      <c r="O522" s="17"/>
    </row>
    <row r="523" spans="1:15" ht="15.75" customHeight="1" x14ac:dyDescent="0.2">
      <c r="A523" s="17"/>
      <c r="B523" s="17" t="s">
        <v>42</v>
      </c>
      <c r="C523" s="15"/>
      <c r="D523" s="53">
        <v>200</v>
      </c>
      <c r="E523" s="54">
        <v>200</v>
      </c>
      <c r="F523" s="15"/>
      <c r="G523" s="15"/>
      <c r="H523" s="15"/>
      <c r="I523" s="15"/>
      <c r="J523" s="15"/>
      <c r="K523" s="15"/>
      <c r="L523" s="15"/>
      <c r="M523" s="15"/>
      <c r="N523" s="15"/>
      <c r="O523" s="17"/>
    </row>
    <row r="524" spans="1:15" ht="15.75" customHeight="1" x14ac:dyDescent="0.2">
      <c r="A524" s="17"/>
      <c r="B524" s="17" t="s">
        <v>26</v>
      </c>
      <c r="C524" s="15"/>
      <c r="D524" s="59">
        <v>5</v>
      </c>
      <c r="E524" s="60">
        <v>5</v>
      </c>
      <c r="F524" s="15"/>
      <c r="G524" s="15"/>
      <c r="H524" s="15"/>
      <c r="I524" s="15"/>
      <c r="J524" s="15"/>
      <c r="K524" s="15"/>
      <c r="L524" s="15"/>
      <c r="M524" s="15"/>
      <c r="N524" s="15"/>
      <c r="O524" s="17"/>
    </row>
    <row r="525" spans="1:15" ht="26.25" customHeight="1" x14ac:dyDescent="0.2">
      <c r="A525" s="17" t="s">
        <v>142</v>
      </c>
      <c r="B525" s="11" t="s">
        <v>153</v>
      </c>
      <c r="C525" s="15" t="s">
        <v>166</v>
      </c>
      <c r="D525" s="17"/>
      <c r="E525" s="17"/>
      <c r="F525" s="15">
        <v>18.18</v>
      </c>
      <c r="G525" s="15">
        <v>20.88</v>
      </c>
      <c r="H525" s="15">
        <v>22.98</v>
      </c>
      <c r="I525" s="15">
        <v>353.33</v>
      </c>
      <c r="J525" s="15"/>
      <c r="K525" s="15"/>
      <c r="L525" s="15">
        <v>1.02</v>
      </c>
      <c r="M525" s="15"/>
      <c r="N525" s="15"/>
      <c r="O525" s="15">
        <v>38.07</v>
      </c>
    </row>
    <row r="526" spans="1:15" ht="15" customHeight="1" x14ac:dyDescent="0.2">
      <c r="A526" s="13"/>
      <c r="B526" s="13" t="s">
        <v>68</v>
      </c>
      <c r="C526" s="10"/>
      <c r="D526" s="48">
        <v>66</v>
      </c>
      <c r="E526" s="48">
        <v>63.3</v>
      </c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15.75" customHeight="1" x14ac:dyDescent="0.2">
      <c r="A527" s="11"/>
      <c r="B527" s="13" t="s">
        <v>58</v>
      </c>
      <c r="C527" s="73"/>
      <c r="D527" s="48">
        <v>8.3000000000000007</v>
      </c>
      <c r="E527" s="48">
        <v>8.3000000000000007</v>
      </c>
      <c r="F527" s="73"/>
      <c r="G527" s="73"/>
      <c r="H527" s="73"/>
      <c r="I527" s="73"/>
      <c r="J527" s="73"/>
      <c r="K527" s="73"/>
      <c r="L527" s="73"/>
      <c r="M527" s="73"/>
      <c r="N527" s="73"/>
      <c r="O527" s="73"/>
    </row>
    <row r="528" spans="1:15" ht="15.75" customHeight="1" x14ac:dyDescent="0.2">
      <c r="A528" s="13"/>
      <c r="B528" s="13" t="s">
        <v>42</v>
      </c>
      <c r="C528" s="10"/>
      <c r="D528" s="48">
        <v>10</v>
      </c>
      <c r="E528" s="48">
        <v>10</v>
      </c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5.75" customHeight="1" x14ac:dyDescent="0.2">
      <c r="A529" s="13"/>
      <c r="B529" s="13" t="s">
        <v>23</v>
      </c>
      <c r="C529" s="10"/>
      <c r="D529" s="48">
        <v>35</v>
      </c>
      <c r="E529" s="48">
        <v>30</v>
      </c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ht="15.75" customHeight="1" x14ac:dyDescent="0.2">
      <c r="A530" s="13"/>
      <c r="B530" s="17" t="s">
        <v>24</v>
      </c>
      <c r="C530" s="10"/>
      <c r="D530" s="48">
        <v>5</v>
      </c>
      <c r="E530" s="48">
        <v>5</v>
      </c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5.75" customHeight="1" x14ac:dyDescent="0.2">
      <c r="A531" s="13"/>
      <c r="B531" s="13" t="s">
        <v>27</v>
      </c>
      <c r="C531" s="10"/>
      <c r="D531" s="10">
        <v>6.7</v>
      </c>
      <c r="E531" s="10">
        <v>6.7</v>
      </c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5.75" customHeight="1" x14ac:dyDescent="0.2">
      <c r="A532" s="13"/>
      <c r="B532" s="13" t="s">
        <v>24</v>
      </c>
      <c r="C532" s="10"/>
      <c r="D532" s="10">
        <v>5</v>
      </c>
      <c r="E532" s="10">
        <v>5</v>
      </c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5.75" customHeight="1" x14ac:dyDescent="0.2">
      <c r="A533" s="13"/>
      <c r="B533" s="13" t="s">
        <v>93</v>
      </c>
      <c r="C533" s="10"/>
      <c r="D533" s="48"/>
      <c r="E533" s="48">
        <v>50</v>
      </c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4.25" customHeight="1" x14ac:dyDescent="0.2">
      <c r="A534" s="13"/>
      <c r="B534" s="13" t="s">
        <v>26</v>
      </c>
      <c r="C534" s="10"/>
      <c r="D534" s="48">
        <v>12.5</v>
      </c>
      <c r="E534" s="48">
        <v>12.5</v>
      </c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ht="13.5" customHeight="1" x14ac:dyDescent="0.2">
      <c r="A535" s="13"/>
      <c r="B535" s="13" t="s">
        <v>27</v>
      </c>
      <c r="C535" s="10"/>
      <c r="D535" s="48">
        <v>3.75</v>
      </c>
      <c r="E535" s="48">
        <v>3.75</v>
      </c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ht="12.75" customHeight="1" x14ac:dyDescent="0.2">
      <c r="A536" s="13"/>
      <c r="B536" s="13" t="s">
        <v>42</v>
      </c>
      <c r="C536" s="10"/>
      <c r="D536" s="48">
        <v>37.5</v>
      </c>
      <c r="E536" s="48">
        <v>37.5</v>
      </c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ht="13.5" customHeight="1" x14ac:dyDescent="0.2">
      <c r="A537" s="6"/>
      <c r="B537" s="19" t="s">
        <v>69</v>
      </c>
      <c r="C537" s="9"/>
      <c r="D537" s="9">
        <v>5</v>
      </c>
      <c r="E537" s="10">
        <v>5</v>
      </c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3.5" customHeight="1" x14ac:dyDescent="0.2">
      <c r="A538" s="6"/>
      <c r="B538" s="19" t="s">
        <v>25</v>
      </c>
      <c r="C538" s="9"/>
      <c r="D538" s="9">
        <v>1.5</v>
      </c>
      <c r="E538" s="10">
        <v>1.5</v>
      </c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26.25" customHeight="1" x14ac:dyDescent="0.2">
      <c r="A539" s="10" t="s">
        <v>150</v>
      </c>
      <c r="B539" s="11" t="s">
        <v>151</v>
      </c>
      <c r="C539" s="10" t="s">
        <v>184</v>
      </c>
      <c r="D539" s="9"/>
      <c r="E539" s="10"/>
      <c r="F539" s="10">
        <v>3.75</v>
      </c>
      <c r="G539" s="15">
        <v>4.17</v>
      </c>
      <c r="H539" s="10">
        <v>24.08</v>
      </c>
      <c r="I539" s="10">
        <v>146</v>
      </c>
      <c r="J539" s="10"/>
      <c r="K539" s="10"/>
      <c r="L539" s="10">
        <v>21.98</v>
      </c>
      <c r="M539" s="10"/>
      <c r="N539" s="10"/>
      <c r="O539" s="9">
        <v>10.91</v>
      </c>
    </row>
    <row r="540" spans="1:15" ht="12.75" customHeight="1" x14ac:dyDescent="0.2">
      <c r="A540" s="10"/>
      <c r="B540" s="13" t="s">
        <v>85</v>
      </c>
      <c r="C540" s="10"/>
      <c r="D540" s="9"/>
      <c r="E540" s="10"/>
      <c r="F540" s="10"/>
      <c r="G540" s="15"/>
      <c r="H540" s="10"/>
      <c r="I540" s="10"/>
      <c r="J540" s="10"/>
      <c r="K540" s="10"/>
      <c r="L540" s="10"/>
      <c r="M540" s="10"/>
      <c r="N540" s="10"/>
      <c r="O540" s="9"/>
    </row>
    <row r="541" spans="1:15" ht="12" customHeight="1" x14ac:dyDescent="0.2">
      <c r="A541" s="10"/>
      <c r="B541" s="27" t="s">
        <v>74</v>
      </c>
      <c r="C541" s="10"/>
      <c r="D541" s="9">
        <v>200</v>
      </c>
      <c r="E541" s="10">
        <v>150</v>
      </c>
      <c r="F541" s="10"/>
      <c r="G541" s="15"/>
      <c r="H541" s="10"/>
      <c r="I541" s="10"/>
      <c r="J541" s="10"/>
      <c r="K541" s="10"/>
      <c r="L541" s="10"/>
      <c r="M541" s="10"/>
      <c r="N541" s="10"/>
      <c r="O541" s="9"/>
    </row>
    <row r="542" spans="1:15" ht="12.75" customHeight="1" x14ac:dyDescent="0.2">
      <c r="A542" s="10"/>
      <c r="B542" s="26" t="s">
        <v>75</v>
      </c>
      <c r="C542" s="10"/>
      <c r="D542" s="9">
        <v>214.3</v>
      </c>
      <c r="E542" s="10">
        <v>150</v>
      </c>
      <c r="F542" s="10"/>
      <c r="G542" s="15"/>
      <c r="H542" s="10"/>
      <c r="I542" s="10"/>
      <c r="J542" s="10"/>
      <c r="K542" s="10"/>
      <c r="L542" s="10"/>
      <c r="M542" s="10"/>
      <c r="N542" s="10"/>
      <c r="O542" s="9"/>
    </row>
    <row r="543" spans="1:15" ht="12" customHeight="1" x14ac:dyDescent="0.2">
      <c r="A543" s="10"/>
      <c r="B543" s="26" t="s">
        <v>76</v>
      </c>
      <c r="C543" s="10"/>
      <c r="D543" s="93">
        <v>237.7</v>
      </c>
      <c r="E543" s="10">
        <v>150</v>
      </c>
      <c r="F543" s="10"/>
      <c r="G543" s="15"/>
      <c r="H543" s="10"/>
      <c r="I543" s="10"/>
      <c r="J543" s="10"/>
      <c r="K543" s="10"/>
      <c r="L543" s="10"/>
      <c r="M543" s="10"/>
      <c r="N543" s="10"/>
      <c r="O543" s="9"/>
    </row>
    <row r="544" spans="1:15" ht="11.25" customHeight="1" x14ac:dyDescent="0.2">
      <c r="A544" s="10"/>
      <c r="B544" s="26" t="s">
        <v>77</v>
      </c>
      <c r="C544" s="10"/>
      <c r="D544" s="9">
        <v>250</v>
      </c>
      <c r="E544" s="10">
        <v>150</v>
      </c>
      <c r="F544" s="10"/>
      <c r="G544" s="15"/>
      <c r="H544" s="10"/>
      <c r="I544" s="10"/>
      <c r="J544" s="10"/>
      <c r="K544" s="10"/>
      <c r="L544" s="10"/>
      <c r="M544" s="10"/>
      <c r="N544" s="10"/>
      <c r="O544" s="9"/>
    </row>
    <row r="545" spans="1:15" ht="12.75" customHeight="1" x14ac:dyDescent="0.2">
      <c r="A545" s="10"/>
      <c r="B545" s="13" t="s">
        <v>152</v>
      </c>
      <c r="C545" s="10"/>
      <c r="D545" s="9"/>
      <c r="E545" s="10">
        <v>145.5</v>
      </c>
      <c r="F545" s="10"/>
      <c r="G545" s="15"/>
      <c r="H545" s="10"/>
      <c r="I545" s="10"/>
      <c r="J545" s="10"/>
      <c r="K545" s="10"/>
      <c r="L545" s="10"/>
      <c r="M545" s="10"/>
      <c r="N545" s="10"/>
      <c r="O545" s="9"/>
    </row>
    <row r="546" spans="1:15" ht="13.5" customHeight="1" x14ac:dyDescent="0.2">
      <c r="A546" s="10"/>
      <c r="B546" s="13" t="s">
        <v>32</v>
      </c>
      <c r="C546" s="10"/>
      <c r="D546" s="9">
        <v>5</v>
      </c>
      <c r="E546" s="10">
        <v>5</v>
      </c>
      <c r="F546" s="10"/>
      <c r="G546" s="15"/>
      <c r="H546" s="10"/>
      <c r="I546" s="10"/>
      <c r="J546" s="10"/>
      <c r="K546" s="10"/>
      <c r="L546" s="10"/>
      <c r="M546" s="10"/>
      <c r="N546" s="10"/>
      <c r="O546" s="9"/>
    </row>
    <row r="547" spans="1:15" ht="13.5" customHeight="1" x14ac:dyDescent="0.2">
      <c r="A547" s="10"/>
      <c r="B547" s="13" t="s">
        <v>25</v>
      </c>
      <c r="C547" s="10"/>
      <c r="D547" s="9">
        <v>1.5</v>
      </c>
      <c r="E547" s="10">
        <v>1.5</v>
      </c>
      <c r="F547" s="10"/>
      <c r="G547" s="15"/>
      <c r="H547" s="10"/>
      <c r="I547" s="10"/>
      <c r="J547" s="10"/>
      <c r="K547" s="10"/>
      <c r="L547" s="10"/>
      <c r="M547" s="10"/>
      <c r="N547" s="10"/>
      <c r="O547" s="9"/>
    </row>
    <row r="548" spans="1:15" ht="13.5" customHeight="1" x14ac:dyDescent="0.2">
      <c r="A548" s="10" t="s">
        <v>231</v>
      </c>
      <c r="B548" s="11" t="s">
        <v>232</v>
      </c>
      <c r="C548" s="10">
        <v>50</v>
      </c>
      <c r="D548" s="9"/>
      <c r="E548" s="10"/>
      <c r="F548" s="10">
        <v>0.7</v>
      </c>
      <c r="G548" s="10">
        <v>0.1</v>
      </c>
      <c r="H548" s="10">
        <v>2.2000000000000002</v>
      </c>
      <c r="I548" s="10">
        <v>14</v>
      </c>
      <c r="J548" s="22"/>
      <c r="K548" s="22"/>
      <c r="L548" s="22">
        <v>15</v>
      </c>
      <c r="M548" s="22"/>
      <c r="N548" s="22"/>
      <c r="O548" s="10">
        <v>7.32</v>
      </c>
    </row>
    <row r="549" spans="1:15" ht="13.5" customHeight="1" x14ac:dyDescent="0.2">
      <c r="A549" s="10"/>
      <c r="B549" s="13" t="s">
        <v>295</v>
      </c>
      <c r="C549" s="10"/>
      <c r="D549" s="9">
        <v>59</v>
      </c>
      <c r="E549" s="10">
        <v>50</v>
      </c>
      <c r="F549" s="10"/>
      <c r="G549" s="10"/>
      <c r="H549" s="10"/>
      <c r="I549" s="10"/>
      <c r="J549" s="22"/>
      <c r="K549" s="22"/>
      <c r="L549" s="22"/>
      <c r="M549" s="22"/>
      <c r="N549" s="22"/>
      <c r="O549" s="10"/>
    </row>
    <row r="550" spans="1:15" ht="13.5" customHeight="1" x14ac:dyDescent="0.2">
      <c r="A550" s="10"/>
      <c r="B550" s="11" t="s">
        <v>28</v>
      </c>
      <c r="C550" s="10">
        <v>20</v>
      </c>
      <c r="D550" s="9">
        <v>20</v>
      </c>
      <c r="E550" s="10">
        <v>20</v>
      </c>
      <c r="F550" s="10">
        <v>1.58</v>
      </c>
      <c r="G550" s="10">
        <v>0.2</v>
      </c>
      <c r="H550" s="10">
        <v>9.66</v>
      </c>
      <c r="I550" s="10">
        <v>47</v>
      </c>
      <c r="J550" s="10">
        <v>3.3000000000000002E-2</v>
      </c>
      <c r="K550" s="10">
        <v>8.9999999999999993E-3</v>
      </c>
      <c r="L550" s="10">
        <v>0</v>
      </c>
      <c r="M550" s="10">
        <v>6</v>
      </c>
      <c r="N550" s="10">
        <v>0.33</v>
      </c>
      <c r="O550" s="10">
        <v>0.83</v>
      </c>
    </row>
    <row r="551" spans="1:15" ht="13.5" customHeight="1" x14ac:dyDescent="0.2">
      <c r="A551" s="6"/>
      <c r="B551" s="11" t="s">
        <v>185</v>
      </c>
      <c r="C551" s="10">
        <v>30</v>
      </c>
      <c r="D551" s="9">
        <v>30</v>
      </c>
      <c r="E551" s="10">
        <v>30</v>
      </c>
      <c r="F551" s="10">
        <v>1.98</v>
      </c>
      <c r="G551" s="10">
        <v>0.36</v>
      </c>
      <c r="H551" s="10">
        <v>10.02</v>
      </c>
      <c r="I551" s="10">
        <v>52.2</v>
      </c>
      <c r="J551" s="10">
        <v>5.3999999999999999E-2</v>
      </c>
      <c r="K551" s="10">
        <v>2.4E-2</v>
      </c>
      <c r="L551" s="10">
        <v>0</v>
      </c>
      <c r="M551" s="10">
        <v>14.4</v>
      </c>
      <c r="N551" s="10">
        <v>15</v>
      </c>
      <c r="O551" s="10">
        <v>1.74</v>
      </c>
    </row>
    <row r="552" spans="1:15" ht="13.5" customHeight="1" x14ac:dyDescent="0.2">
      <c r="A552" s="10" t="s">
        <v>221</v>
      </c>
      <c r="B552" s="11" t="s">
        <v>222</v>
      </c>
      <c r="C552" s="10">
        <v>200</v>
      </c>
      <c r="D552" s="10"/>
      <c r="E552" s="10"/>
      <c r="F552" s="10">
        <v>0.28000000000000003</v>
      </c>
      <c r="G552" s="10">
        <v>0.06</v>
      </c>
      <c r="H552" s="10">
        <v>27.88</v>
      </c>
      <c r="I552" s="10">
        <v>113.15</v>
      </c>
      <c r="J552" s="10">
        <v>0.02</v>
      </c>
      <c r="K552" s="10">
        <v>0</v>
      </c>
      <c r="L552" s="10">
        <v>5.6</v>
      </c>
      <c r="M552" s="10">
        <v>18</v>
      </c>
      <c r="N552" s="10">
        <v>0.9</v>
      </c>
      <c r="O552" s="10">
        <v>4.63</v>
      </c>
    </row>
    <row r="553" spans="1:15" ht="15" customHeight="1" x14ac:dyDescent="0.2">
      <c r="A553" s="10"/>
      <c r="B553" s="13" t="s">
        <v>223</v>
      </c>
      <c r="C553" s="10"/>
      <c r="D553" s="10">
        <v>20</v>
      </c>
      <c r="E553" s="10">
        <v>50</v>
      </c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5" customHeight="1" x14ac:dyDescent="0.2">
      <c r="A554" s="10"/>
      <c r="B554" s="13" t="s">
        <v>20</v>
      </c>
      <c r="C554" s="10"/>
      <c r="D554" s="10">
        <v>200</v>
      </c>
      <c r="E554" s="10">
        <v>200</v>
      </c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5" customHeight="1" x14ac:dyDescent="0.2">
      <c r="A555" s="10"/>
      <c r="B555" s="13" t="s">
        <v>19</v>
      </c>
      <c r="C555" s="10"/>
      <c r="D555" s="10">
        <v>20</v>
      </c>
      <c r="E555" s="10">
        <v>20</v>
      </c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5.75" customHeight="1" x14ac:dyDescent="0.2">
      <c r="A556" s="10"/>
      <c r="B556" s="13" t="s">
        <v>29</v>
      </c>
      <c r="C556" s="10"/>
      <c r="D556" s="10">
        <v>0.2</v>
      </c>
      <c r="E556" s="10">
        <v>0.2</v>
      </c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2.75" customHeight="1" x14ac:dyDescent="0.2">
      <c r="A557" s="82"/>
      <c r="B557" s="82" t="s">
        <v>37</v>
      </c>
      <c r="C557" s="82"/>
      <c r="D557" s="82"/>
      <c r="E557" s="82"/>
      <c r="F557" s="92">
        <f>SUM(F504:F556)</f>
        <v>28.290000000000003</v>
      </c>
      <c r="G557" s="85">
        <f>SUM(G504:G556)</f>
        <v>30.68</v>
      </c>
      <c r="H557" s="85">
        <f>SUM(H504:H556)</f>
        <v>109.55999999999999</v>
      </c>
      <c r="I557" s="85">
        <f>SUM(I504:I556)</f>
        <v>828.18</v>
      </c>
      <c r="J557" s="85" t="e">
        <f>#REF!+J504+J525+J539+#REF!+#REF!+J552</f>
        <v>#REF!</v>
      </c>
      <c r="K557" s="85" t="e">
        <f>#REF!+K504+K525+K539+#REF!+#REF!+K552</f>
        <v>#REF!</v>
      </c>
      <c r="L557" s="85">
        <f>SUM(L504:L556)</f>
        <v>53.89</v>
      </c>
      <c r="M557" s="85" t="e">
        <f>#REF!+M504+M525+M539+#REF!+#REF!+M552</f>
        <v>#REF!</v>
      </c>
      <c r="N557" s="85" t="e">
        <f>#REF!+N504+N525+N539+#REF!+#REF!+N552</f>
        <v>#REF!</v>
      </c>
      <c r="O557" s="85">
        <f>SUM(O504:O556)</f>
        <v>72.319999999999993</v>
      </c>
    </row>
    <row r="558" spans="1:15" ht="12.75" customHeight="1" x14ac:dyDescent="0.2">
      <c r="A558" s="87"/>
      <c r="B558" s="87" t="s">
        <v>241</v>
      </c>
      <c r="C558" s="87"/>
      <c r="D558" s="87"/>
      <c r="E558" s="87"/>
      <c r="F558" s="91">
        <f>SUM(F557,F502)</f>
        <v>41.2</v>
      </c>
      <c r="G558" s="90">
        <f>SUM(G557,G502)</f>
        <v>47.41</v>
      </c>
      <c r="H558" s="90">
        <f>SUM(H557,H502)</f>
        <v>179.96999999999997</v>
      </c>
      <c r="I558" s="90">
        <f>SUM(I557,I502)</f>
        <v>1307.8599999999999</v>
      </c>
      <c r="J558" s="90"/>
      <c r="K558" s="90"/>
      <c r="L558" s="90">
        <f>SUM(L557,L502)</f>
        <v>67.489999999999995</v>
      </c>
      <c r="M558" s="90"/>
      <c r="N558" s="90"/>
      <c r="O558" s="90">
        <f>SUM(O557,O502)</f>
        <v>116.13999999999999</v>
      </c>
    </row>
    <row r="559" spans="1:15" ht="15.75" customHeight="1" x14ac:dyDescent="0.2">
      <c r="A559" s="123" t="s">
        <v>61</v>
      </c>
      <c r="B559" s="124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5"/>
    </row>
    <row r="560" spans="1:15" ht="15.75" customHeight="1" x14ac:dyDescent="0.2">
      <c r="A560" s="130" t="s">
        <v>182</v>
      </c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2"/>
    </row>
    <row r="561" spans="1:15" ht="27" customHeight="1" x14ac:dyDescent="0.2">
      <c r="A561" s="13" t="s">
        <v>242</v>
      </c>
      <c r="B561" s="7" t="s">
        <v>243</v>
      </c>
      <c r="C561" s="10" t="s">
        <v>296</v>
      </c>
      <c r="D561" s="10"/>
      <c r="E561" s="10"/>
      <c r="F561" s="10">
        <v>20.420000000000002</v>
      </c>
      <c r="G561" s="10">
        <v>16.010000000000002</v>
      </c>
      <c r="H561" s="10">
        <v>29.44</v>
      </c>
      <c r="I561" s="10">
        <v>313.5</v>
      </c>
      <c r="J561" s="10">
        <v>0.05</v>
      </c>
      <c r="K561" s="10">
        <v>0.2</v>
      </c>
      <c r="L561" s="10">
        <v>1.99</v>
      </c>
      <c r="M561" s="10">
        <v>74</v>
      </c>
      <c r="N561" s="10">
        <v>0.6</v>
      </c>
      <c r="O561" s="10">
        <v>45.2</v>
      </c>
    </row>
    <row r="562" spans="1:15" ht="15.75" customHeight="1" x14ac:dyDescent="0.2">
      <c r="A562" s="11"/>
      <c r="B562" s="19" t="s">
        <v>217</v>
      </c>
      <c r="C562" s="11"/>
      <c r="D562" s="10">
        <v>103.5</v>
      </c>
      <c r="E562" s="10">
        <v>102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3"/>
    </row>
    <row r="563" spans="1:15" ht="15.75" customHeight="1" x14ac:dyDescent="0.2">
      <c r="A563" s="13"/>
      <c r="B563" s="13" t="s">
        <v>188</v>
      </c>
      <c r="C563" s="13"/>
      <c r="D563" s="66">
        <v>57</v>
      </c>
      <c r="E563" s="10">
        <v>36</v>
      </c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5.75" customHeight="1" x14ac:dyDescent="0.2">
      <c r="A564" s="13"/>
      <c r="B564" s="13" t="s">
        <v>19</v>
      </c>
      <c r="C564" s="13"/>
      <c r="D564" s="10">
        <v>12</v>
      </c>
      <c r="E564" s="10">
        <v>12</v>
      </c>
      <c r="F564" s="13"/>
      <c r="G564" s="13"/>
      <c r="H564" s="13"/>
      <c r="I564" s="13"/>
      <c r="J564" s="13"/>
      <c r="K564" s="13"/>
      <c r="L564" s="13"/>
      <c r="M564" s="13"/>
      <c r="N564" s="13"/>
      <c r="O564" s="11"/>
    </row>
    <row r="565" spans="1:15" ht="15.75" customHeight="1" x14ac:dyDescent="0.2">
      <c r="A565" s="13"/>
      <c r="B565" s="13" t="s">
        <v>244</v>
      </c>
      <c r="C565" s="13"/>
      <c r="D565" s="10" t="s">
        <v>245</v>
      </c>
      <c r="E565" s="10">
        <v>15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6"/>
    </row>
    <row r="566" spans="1:15" ht="15.75" customHeight="1" x14ac:dyDescent="0.2">
      <c r="A566" s="17"/>
      <c r="B566" s="13" t="s">
        <v>32</v>
      </c>
      <c r="C566" s="17"/>
      <c r="D566" s="66">
        <v>6</v>
      </c>
      <c r="E566" s="66">
        <v>6</v>
      </c>
      <c r="F566" s="16"/>
      <c r="G566" s="16"/>
      <c r="H566" s="16"/>
      <c r="I566" s="16"/>
      <c r="J566" s="30"/>
      <c r="K566" s="30"/>
      <c r="L566" s="30"/>
      <c r="M566" s="30"/>
      <c r="N566" s="30"/>
      <c r="O566" s="62"/>
    </row>
    <row r="567" spans="1:15" ht="15.75" customHeight="1" x14ac:dyDescent="0.2">
      <c r="A567" s="11"/>
      <c r="B567" s="13" t="s">
        <v>246</v>
      </c>
      <c r="C567" s="11"/>
      <c r="D567" s="10">
        <v>0.02</v>
      </c>
      <c r="E567" s="10">
        <v>0.02</v>
      </c>
      <c r="F567" s="11"/>
      <c r="G567" s="11"/>
      <c r="H567" s="11"/>
      <c r="I567" s="11"/>
      <c r="J567" s="62"/>
      <c r="K567" s="62"/>
      <c r="L567" s="62"/>
      <c r="M567" s="62"/>
      <c r="N567" s="62"/>
      <c r="O567" s="62"/>
    </row>
    <row r="568" spans="1:15" ht="15.75" customHeight="1" x14ac:dyDescent="0.2">
      <c r="A568" s="11"/>
      <c r="B568" s="13" t="s">
        <v>33</v>
      </c>
      <c r="C568" s="11"/>
      <c r="D568" s="10">
        <v>6</v>
      </c>
      <c r="E568" s="10">
        <v>6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13"/>
    </row>
    <row r="569" spans="1:15" ht="15.75" customHeight="1" x14ac:dyDescent="0.2">
      <c r="A569" s="11"/>
      <c r="B569" s="13" t="s">
        <v>103</v>
      </c>
      <c r="C569" s="11"/>
      <c r="D569" s="10">
        <v>6</v>
      </c>
      <c r="E569" s="10">
        <v>6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3"/>
    </row>
    <row r="570" spans="1:15" ht="15.75" customHeight="1" x14ac:dyDescent="0.2">
      <c r="A570" s="11"/>
      <c r="B570" s="13" t="s">
        <v>25</v>
      </c>
      <c r="C570" s="11"/>
      <c r="D570" s="10">
        <v>1.2</v>
      </c>
      <c r="E570" s="10">
        <v>1.2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3"/>
    </row>
    <row r="571" spans="1:15" ht="15.75" customHeight="1" x14ac:dyDescent="0.2">
      <c r="A571" s="11"/>
      <c r="B571" s="13" t="s">
        <v>247</v>
      </c>
      <c r="C571" s="11"/>
      <c r="D571" s="10"/>
      <c r="E571" s="10">
        <v>150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3"/>
    </row>
    <row r="572" spans="1:15" ht="15.75" customHeight="1" x14ac:dyDescent="0.2">
      <c r="A572" s="107"/>
      <c r="B572" s="13" t="s">
        <v>220</v>
      </c>
      <c r="C572" s="26"/>
      <c r="D572" s="10">
        <v>10</v>
      </c>
      <c r="E572" s="10">
        <v>10</v>
      </c>
      <c r="F572" s="13"/>
      <c r="G572" s="13"/>
      <c r="H572" s="13"/>
      <c r="I572" s="13"/>
      <c r="J572" s="13"/>
      <c r="K572" s="13"/>
      <c r="L572" s="13"/>
      <c r="M572" s="13"/>
      <c r="N572" s="13"/>
      <c r="O572" s="9"/>
    </row>
    <row r="573" spans="1:15" ht="15.75" customHeight="1" x14ac:dyDescent="0.2">
      <c r="A573" s="6" t="s">
        <v>177</v>
      </c>
      <c r="B573" s="11" t="s">
        <v>178</v>
      </c>
      <c r="C573" s="9">
        <v>10</v>
      </c>
      <c r="D573" s="9">
        <v>10</v>
      </c>
      <c r="E573" s="10">
        <v>10</v>
      </c>
      <c r="F573" s="10">
        <v>0.08</v>
      </c>
      <c r="G573" s="10">
        <v>7.26</v>
      </c>
      <c r="H573" s="10">
        <v>0.14000000000000001</v>
      </c>
      <c r="I573" s="10">
        <v>66.099999999999994</v>
      </c>
      <c r="J573" s="10">
        <v>0</v>
      </c>
      <c r="K573" s="10">
        <v>0.01</v>
      </c>
      <c r="L573" s="10">
        <v>0</v>
      </c>
      <c r="M573" s="10">
        <v>1</v>
      </c>
      <c r="N573" s="10">
        <v>0</v>
      </c>
      <c r="O573" s="12">
        <v>5.77</v>
      </c>
    </row>
    <row r="574" spans="1:15" ht="15.75" customHeight="1" x14ac:dyDescent="0.2">
      <c r="A574" s="10"/>
      <c r="B574" s="11" t="s">
        <v>185</v>
      </c>
      <c r="C574" s="9">
        <v>30</v>
      </c>
      <c r="D574" s="9">
        <v>30</v>
      </c>
      <c r="E574" s="10">
        <v>30</v>
      </c>
      <c r="F574" s="10">
        <v>1.98</v>
      </c>
      <c r="G574" s="10">
        <v>0.36</v>
      </c>
      <c r="H574" s="10">
        <v>10.02</v>
      </c>
      <c r="I574" s="10">
        <v>52.2</v>
      </c>
      <c r="J574" s="10">
        <v>0.06</v>
      </c>
      <c r="K574" s="10">
        <v>0.03</v>
      </c>
      <c r="L574" s="10">
        <v>0</v>
      </c>
      <c r="M574" s="10">
        <v>19.2</v>
      </c>
      <c r="N574" s="10">
        <v>20</v>
      </c>
      <c r="O574" s="12">
        <v>1.74</v>
      </c>
    </row>
    <row r="575" spans="1:15" ht="15.75" customHeight="1" x14ac:dyDescent="0.2">
      <c r="A575" s="15" t="s">
        <v>179</v>
      </c>
      <c r="B575" s="80" t="s">
        <v>297</v>
      </c>
      <c r="C575" s="15">
        <v>200</v>
      </c>
      <c r="D575" s="78">
        <v>200</v>
      </c>
      <c r="E575" s="15">
        <v>120</v>
      </c>
      <c r="F575" s="15">
        <v>3</v>
      </c>
      <c r="G575" s="15">
        <v>1</v>
      </c>
      <c r="H575" s="15">
        <v>42</v>
      </c>
      <c r="I575" s="15">
        <v>192</v>
      </c>
      <c r="J575" s="15">
        <v>18</v>
      </c>
      <c r="K575" s="15">
        <v>0.02</v>
      </c>
      <c r="L575" s="15">
        <v>20</v>
      </c>
      <c r="M575" s="15">
        <v>15</v>
      </c>
      <c r="N575" s="15">
        <v>1.9</v>
      </c>
      <c r="O575" s="15">
        <v>25.6</v>
      </c>
    </row>
    <row r="576" spans="1:15" ht="15.75" customHeight="1" x14ac:dyDescent="0.2">
      <c r="A576" s="10" t="s">
        <v>137</v>
      </c>
      <c r="B576" s="7" t="s">
        <v>138</v>
      </c>
      <c r="C576" s="10" t="s">
        <v>139</v>
      </c>
      <c r="D576" s="8"/>
      <c r="E576" s="10"/>
      <c r="F576" s="10">
        <v>0.2</v>
      </c>
      <c r="G576" s="10">
        <v>0</v>
      </c>
      <c r="H576" s="10">
        <v>15</v>
      </c>
      <c r="I576" s="10">
        <v>65</v>
      </c>
      <c r="J576" s="10">
        <v>0</v>
      </c>
      <c r="K576" s="10">
        <v>0</v>
      </c>
      <c r="L576" s="10">
        <v>0.1</v>
      </c>
      <c r="M576" s="10">
        <v>12</v>
      </c>
      <c r="N576" s="10">
        <v>0.8</v>
      </c>
      <c r="O576" s="12">
        <v>1.31</v>
      </c>
    </row>
    <row r="577" spans="1:15" ht="15.75" customHeight="1" x14ac:dyDescent="0.2">
      <c r="A577" s="10"/>
      <c r="B577" s="19" t="s">
        <v>140</v>
      </c>
      <c r="C577" s="74"/>
      <c r="D577" s="9">
        <v>0.5</v>
      </c>
      <c r="E577" s="10">
        <v>0.5</v>
      </c>
      <c r="F577" s="10"/>
      <c r="G577" s="74"/>
      <c r="H577" s="74"/>
      <c r="I577" s="74"/>
      <c r="J577" s="74"/>
      <c r="K577" s="74"/>
      <c r="L577" s="74"/>
      <c r="M577" s="74"/>
      <c r="N577" s="74"/>
      <c r="O577" s="74"/>
    </row>
    <row r="578" spans="1:15" ht="15.75" customHeight="1" x14ac:dyDescent="0.2">
      <c r="A578" s="11"/>
      <c r="B578" s="19" t="s">
        <v>20</v>
      </c>
      <c r="C578" s="11"/>
      <c r="D578" s="10">
        <v>216</v>
      </c>
      <c r="E578" s="10">
        <v>200</v>
      </c>
      <c r="F578" s="13"/>
      <c r="G578" s="11"/>
      <c r="H578" s="11"/>
      <c r="I578" s="11"/>
      <c r="J578" s="62"/>
      <c r="K578" s="62"/>
      <c r="L578" s="62"/>
      <c r="M578" s="62"/>
      <c r="N578" s="62"/>
      <c r="O578" s="62"/>
    </row>
    <row r="579" spans="1:15" ht="15.75" customHeight="1" x14ac:dyDescent="0.2">
      <c r="A579" s="10"/>
      <c r="B579" s="19" t="s">
        <v>19</v>
      </c>
      <c r="C579" s="10"/>
      <c r="D579" s="9">
        <v>15</v>
      </c>
      <c r="E579" s="10">
        <v>15</v>
      </c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5.75" customHeight="1" x14ac:dyDescent="0.2">
      <c r="A580" s="82"/>
      <c r="B580" s="82" t="s">
        <v>181</v>
      </c>
      <c r="C580" s="85"/>
      <c r="D580" s="85"/>
      <c r="E580" s="85"/>
      <c r="F580" s="85">
        <f>SUM(F561:F579)</f>
        <v>25.68</v>
      </c>
      <c r="G580" s="85">
        <f>SUM(G561:G579)</f>
        <v>24.630000000000003</v>
      </c>
      <c r="H580" s="85">
        <f>SUM(H561:H579)</f>
        <v>96.6</v>
      </c>
      <c r="I580" s="85">
        <f>SUM(I561:I579)</f>
        <v>688.8</v>
      </c>
      <c r="J580" s="85" t="e">
        <f>J561+J575+#REF!+#REF!</f>
        <v>#REF!</v>
      </c>
      <c r="K580" s="85" t="e">
        <f>K561+K575+#REF!+#REF!</f>
        <v>#REF!</v>
      </c>
      <c r="L580" s="85">
        <f>SUM(L561:L579)</f>
        <v>22.09</v>
      </c>
      <c r="M580" s="85" t="e">
        <f>M561+M575+#REF!+#REF!</f>
        <v>#REF!</v>
      </c>
      <c r="N580" s="85" t="e">
        <f>N561+N575+#REF!+#REF!</f>
        <v>#REF!</v>
      </c>
      <c r="O580" s="85">
        <f>SUM(O561:O579)</f>
        <v>79.62</v>
      </c>
    </row>
    <row r="581" spans="1:15" ht="15.75" customHeight="1" x14ac:dyDescent="0.2">
      <c r="A581" s="130" t="s">
        <v>183</v>
      </c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2"/>
    </row>
    <row r="582" spans="1:15" ht="25.5" customHeight="1" x14ac:dyDescent="0.2">
      <c r="A582" s="15" t="s">
        <v>141</v>
      </c>
      <c r="B582" s="7" t="s">
        <v>109</v>
      </c>
      <c r="C582" s="10">
        <v>250</v>
      </c>
      <c r="D582" s="8"/>
      <c r="E582" s="10"/>
      <c r="F582" s="10">
        <v>2.06</v>
      </c>
      <c r="G582" s="10">
        <v>3.1</v>
      </c>
      <c r="H582" s="10">
        <v>12.58</v>
      </c>
      <c r="I582" s="10">
        <v>86.5</v>
      </c>
      <c r="J582" s="10"/>
      <c r="K582" s="10"/>
      <c r="L582" s="10">
        <v>5.75</v>
      </c>
      <c r="M582" s="10">
        <v>35</v>
      </c>
      <c r="N582" s="10">
        <v>1.25</v>
      </c>
      <c r="O582" s="12">
        <v>7.27</v>
      </c>
    </row>
    <row r="583" spans="1:15" ht="15.75" customHeight="1" x14ac:dyDescent="0.2">
      <c r="A583" s="10"/>
      <c r="B583" s="25" t="s">
        <v>85</v>
      </c>
      <c r="C583" s="10"/>
      <c r="D583" s="9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5.75" customHeight="1" x14ac:dyDescent="0.2">
      <c r="A584" s="10"/>
      <c r="B584" s="27" t="s">
        <v>74</v>
      </c>
      <c r="C584" s="10"/>
      <c r="D584" s="45">
        <v>66.7</v>
      </c>
      <c r="E584" s="54">
        <v>50</v>
      </c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5.75" customHeight="1" x14ac:dyDescent="0.2">
      <c r="A585" s="10"/>
      <c r="B585" s="26" t="s">
        <v>75</v>
      </c>
      <c r="C585" s="10"/>
      <c r="D585" s="47">
        <v>71.400000000000006</v>
      </c>
      <c r="E585" s="52">
        <v>50</v>
      </c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5.75" customHeight="1" x14ac:dyDescent="0.2">
      <c r="A586" s="10"/>
      <c r="B586" s="26" t="s">
        <v>76</v>
      </c>
      <c r="C586" s="10"/>
      <c r="D586" s="45">
        <v>77</v>
      </c>
      <c r="E586" s="58">
        <v>50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5.75" customHeight="1" x14ac:dyDescent="0.2">
      <c r="A587" s="10"/>
      <c r="B587" s="26" t="s">
        <v>77</v>
      </c>
      <c r="C587" s="10"/>
      <c r="D587" s="63">
        <v>83.3</v>
      </c>
      <c r="E587" s="54">
        <v>50</v>
      </c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5.75" customHeight="1" x14ac:dyDescent="0.2">
      <c r="A588" s="10"/>
      <c r="B588" s="25" t="s">
        <v>78</v>
      </c>
      <c r="C588" s="10"/>
      <c r="D588" s="9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5.75" customHeight="1" x14ac:dyDescent="0.2">
      <c r="A589" s="10"/>
      <c r="B589" s="27" t="s">
        <v>114</v>
      </c>
      <c r="C589" s="10"/>
      <c r="D589" s="53">
        <v>12.5</v>
      </c>
      <c r="E589" s="54">
        <v>10</v>
      </c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5.75" customHeight="1" x14ac:dyDescent="0.2">
      <c r="A590" s="10"/>
      <c r="B590" s="27" t="s">
        <v>115</v>
      </c>
      <c r="C590" s="10"/>
      <c r="D590" s="71">
        <v>13.3</v>
      </c>
      <c r="E590" s="72">
        <v>10</v>
      </c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5.75" customHeight="1" x14ac:dyDescent="0.2">
      <c r="A591" s="10"/>
      <c r="B591" s="19" t="s">
        <v>79</v>
      </c>
      <c r="C591" s="10"/>
      <c r="D591" s="45">
        <v>3.25</v>
      </c>
      <c r="E591" s="46">
        <v>2.5</v>
      </c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5.75" customHeight="1" x14ac:dyDescent="0.2">
      <c r="A592" s="10"/>
      <c r="B592" s="19" t="s">
        <v>23</v>
      </c>
      <c r="C592" s="10"/>
      <c r="D592" s="53">
        <v>12</v>
      </c>
      <c r="E592" s="54">
        <v>10</v>
      </c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6" ht="15.75" customHeight="1" x14ac:dyDescent="0.2">
      <c r="A593" s="10"/>
      <c r="B593" s="25" t="s">
        <v>24</v>
      </c>
      <c r="C593" s="10"/>
      <c r="D593" s="9">
        <v>2.5</v>
      </c>
      <c r="E593" s="10">
        <v>2.5</v>
      </c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6" ht="15.75" customHeight="1" x14ac:dyDescent="0.2">
      <c r="A594" s="10"/>
      <c r="B594" s="19" t="s">
        <v>34</v>
      </c>
      <c r="C594" s="10"/>
      <c r="D594" s="8"/>
      <c r="E594" s="50">
        <v>65</v>
      </c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6" ht="15.75" customHeight="1" x14ac:dyDescent="0.2">
      <c r="A595" s="6"/>
      <c r="B595" s="19" t="s">
        <v>27</v>
      </c>
      <c r="C595" s="10"/>
      <c r="D595" s="47">
        <v>20</v>
      </c>
      <c r="E595" s="48">
        <v>20</v>
      </c>
      <c r="F595" s="13"/>
      <c r="G595" s="13"/>
      <c r="H595" s="13"/>
      <c r="I595" s="13"/>
      <c r="J595" s="13"/>
      <c r="K595" s="13"/>
      <c r="L595" s="13"/>
      <c r="M595" s="13"/>
      <c r="N595" s="13"/>
      <c r="O595" s="18"/>
    </row>
    <row r="596" spans="1:16" ht="15.75" customHeight="1" x14ac:dyDescent="0.2">
      <c r="A596" s="6"/>
      <c r="B596" s="19" t="s">
        <v>32</v>
      </c>
      <c r="C596" s="10"/>
      <c r="D596" s="45">
        <v>2.25</v>
      </c>
      <c r="E596" s="46">
        <v>2.25</v>
      </c>
      <c r="F596" s="13"/>
      <c r="G596" s="13"/>
      <c r="H596" s="13"/>
      <c r="I596" s="13"/>
      <c r="J596" s="13"/>
      <c r="K596" s="13"/>
      <c r="L596" s="13"/>
      <c r="M596" s="13"/>
      <c r="N596" s="13"/>
      <c r="O596" s="18"/>
    </row>
    <row r="597" spans="1:16" ht="15.75" customHeight="1" x14ac:dyDescent="0.2">
      <c r="A597" s="6"/>
      <c r="B597" s="19" t="s">
        <v>31</v>
      </c>
      <c r="C597" s="10"/>
      <c r="D597" s="47" t="s">
        <v>147</v>
      </c>
      <c r="E597" s="48">
        <v>6.25</v>
      </c>
      <c r="F597" s="10"/>
      <c r="G597" s="10"/>
      <c r="H597" s="10"/>
      <c r="I597" s="10"/>
      <c r="J597" s="10"/>
      <c r="K597" s="10"/>
      <c r="L597" s="10"/>
      <c r="M597" s="10"/>
      <c r="N597" s="10"/>
      <c r="O597" s="9"/>
    </row>
    <row r="598" spans="1:16" ht="15.75" customHeight="1" x14ac:dyDescent="0.2">
      <c r="A598" s="6"/>
      <c r="B598" s="19" t="s">
        <v>20</v>
      </c>
      <c r="C598" s="10"/>
      <c r="D598" s="45">
        <v>31.4</v>
      </c>
      <c r="E598" s="46">
        <v>31.4</v>
      </c>
      <c r="F598" s="10"/>
      <c r="G598" s="10"/>
      <c r="H598" s="10"/>
      <c r="I598" s="10"/>
      <c r="J598" s="10"/>
      <c r="K598" s="10"/>
      <c r="L598" s="10"/>
      <c r="M598" s="10"/>
      <c r="N598" s="10"/>
      <c r="O598" s="8"/>
    </row>
    <row r="599" spans="1:16" ht="15.75" customHeight="1" x14ac:dyDescent="0.2">
      <c r="A599" s="6"/>
      <c r="B599" s="19" t="s">
        <v>25</v>
      </c>
      <c r="C599" s="8"/>
      <c r="D599" s="49">
        <v>0.6</v>
      </c>
      <c r="E599" s="50">
        <v>0.6</v>
      </c>
      <c r="F599" s="10"/>
      <c r="G599" s="10"/>
      <c r="H599" s="10"/>
      <c r="I599" s="10"/>
      <c r="J599" s="10"/>
      <c r="K599" s="10"/>
      <c r="L599" s="10"/>
      <c r="M599" s="10"/>
      <c r="N599" s="10"/>
      <c r="O599" s="8"/>
    </row>
    <row r="600" spans="1:16" ht="15.75" customHeight="1" x14ac:dyDescent="0.2">
      <c r="A600" s="6"/>
      <c r="B600" s="19" t="s">
        <v>42</v>
      </c>
      <c r="C600" s="8"/>
      <c r="D600" s="47">
        <v>187.5</v>
      </c>
      <c r="E600" s="48">
        <v>187.5</v>
      </c>
      <c r="F600" s="10"/>
      <c r="G600" s="10"/>
      <c r="H600" s="10"/>
      <c r="I600" s="10"/>
      <c r="J600" s="10"/>
      <c r="K600" s="10"/>
      <c r="L600" s="10"/>
      <c r="M600" s="10"/>
      <c r="N600" s="10"/>
      <c r="O600" s="8"/>
    </row>
    <row r="601" spans="1:16" ht="15.75" customHeight="1" x14ac:dyDescent="0.2">
      <c r="A601" s="6"/>
      <c r="B601" s="19" t="s">
        <v>25</v>
      </c>
      <c r="C601" s="8"/>
      <c r="D601" s="55">
        <v>2.5</v>
      </c>
      <c r="E601" s="56">
        <v>2.5</v>
      </c>
      <c r="F601" s="10"/>
      <c r="G601" s="10"/>
      <c r="H601" s="10"/>
      <c r="I601" s="10"/>
      <c r="J601" s="10"/>
      <c r="K601" s="10"/>
      <c r="L601" s="10"/>
      <c r="M601" s="10"/>
      <c r="N601" s="10"/>
      <c r="O601" s="8"/>
    </row>
    <row r="602" spans="1:16" ht="14.25" customHeight="1" x14ac:dyDescent="0.2">
      <c r="A602" s="13" t="s">
        <v>162</v>
      </c>
      <c r="B602" s="31" t="s">
        <v>163</v>
      </c>
      <c r="C602" s="10" t="s">
        <v>164</v>
      </c>
      <c r="D602" s="10"/>
      <c r="E602" s="10"/>
      <c r="F602" s="10">
        <v>26.4</v>
      </c>
      <c r="G602" s="10">
        <v>29.8</v>
      </c>
      <c r="H602" s="10">
        <v>8</v>
      </c>
      <c r="I602" s="10">
        <v>406</v>
      </c>
      <c r="J602" s="10"/>
      <c r="K602" s="10"/>
      <c r="L602" s="10">
        <v>0.01</v>
      </c>
      <c r="M602" s="10"/>
      <c r="N602" s="10"/>
      <c r="O602" s="10">
        <v>34.43</v>
      </c>
      <c r="P602" s="5"/>
    </row>
    <row r="603" spans="1:16" ht="14.25" customHeight="1" x14ac:dyDescent="0.2">
      <c r="A603" s="13"/>
      <c r="B603" s="13" t="s">
        <v>102</v>
      </c>
      <c r="C603" s="10"/>
      <c r="D603" s="48">
        <v>172.3</v>
      </c>
      <c r="E603" s="48">
        <v>142</v>
      </c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5"/>
    </row>
    <row r="604" spans="1:16" ht="14.25" customHeight="1" x14ac:dyDescent="0.2">
      <c r="A604" s="13"/>
      <c r="B604" s="13" t="s">
        <v>24</v>
      </c>
      <c r="C604" s="10"/>
      <c r="D604" s="48">
        <v>4</v>
      </c>
      <c r="E604" s="48">
        <v>4</v>
      </c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5"/>
    </row>
    <row r="605" spans="1:16" ht="15.75" customHeight="1" x14ac:dyDescent="0.2">
      <c r="A605" s="13"/>
      <c r="B605" s="25" t="s">
        <v>93</v>
      </c>
      <c r="C605" s="10"/>
      <c r="D605" s="48"/>
      <c r="E605" s="48">
        <v>60</v>
      </c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5"/>
    </row>
    <row r="606" spans="1:16" ht="14.25" customHeight="1" x14ac:dyDescent="0.2">
      <c r="A606" s="13"/>
      <c r="B606" s="25" t="s">
        <v>165</v>
      </c>
      <c r="C606" s="10"/>
      <c r="D606" s="48">
        <v>6</v>
      </c>
      <c r="E606" s="48">
        <v>6</v>
      </c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5"/>
    </row>
    <row r="607" spans="1:16" ht="15" customHeight="1" x14ac:dyDescent="0.2">
      <c r="A607" s="13"/>
      <c r="B607" s="19" t="s">
        <v>87</v>
      </c>
      <c r="C607" s="10"/>
      <c r="D607" s="48">
        <v>4.5</v>
      </c>
      <c r="E607" s="48">
        <v>4.5</v>
      </c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5"/>
    </row>
    <row r="608" spans="1:16" ht="15.75" customHeight="1" x14ac:dyDescent="0.2">
      <c r="A608" s="13"/>
      <c r="B608" s="19" t="s">
        <v>26</v>
      </c>
      <c r="C608" s="10"/>
      <c r="D608" s="48">
        <v>15</v>
      </c>
      <c r="E608" s="48">
        <v>15</v>
      </c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5"/>
    </row>
    <row r="609" spans="1:25" ht="15" customHeight="1" x14ac:dyDescent="0.2">
      <c r="A609" s="13"/>
      <c r="B609" s="19" t="s">
        <v>20</v>
      </c>
      <c r="C609" s="10"/>
      <c r="D609" s="48">
        <v>45</v>
      </c>
      <c r="E609" s="48">
        <v>45</v>
      </c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5"/>
    </row>
    <row r="610" spans="1:25" ht="15" customHeight="1" x14ac:dyDescent="0.2">
      <c r="A610" s="13"/>
      <c r="B610" s="13" t="s">
        <v>25</v>
      </c>
      <c r="C610" s="10"/>
      <c r="D610" s="48">
        <v>2</v>
      </c>
      <c r="E610" s="48">
        <v>2</v>
      </c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5"/>
    </row>
    <row r="611" spans="1:25" ht="13.5" customHeight="1" x14ac:dyDescent="0.2">
      <c r="A611" s="13" t="s">
        <v>111</v>
      </c>
      <c r="B611" s="11" t="s">
        <v>112</v>
      </c>
      <c r="C611" s="10">
        <v>150</v>
      </c>
      <c r="D611" s="10"/>
      <c r="E611" s="10"/>
      <c r="F611" s="10">
        <v>3.64</v>
      </c>
      <c r="G611" s="10">
        <v>4.3</v>
      </c>
      <c r="H611" s="10">
        <v>36.67</v>
      </c>
      <c r="I611" s="10">
        <v>200</v>
      </c>
      <c r="J611" s="10">
        <v>0.15</v>
      </c>
      <c r="K611" s="10">
        <v>0.1</v>
      </c>
      <c r="L611" s="10">
        <v>0</v>
      </c>
      <c r="M611" s="10">
        <v>9.1</v>
      </c>
      <c r="N611" s="10">
        <v>0.78</v>
      </c>
      <c r="O611" s="10">
        <v>6.54</v>
      </c>
      <c r="S611" s="29"/>
      <c r="T611" s="29"/>
      <c r="U611" s="29"/>
      <c r="V611" s="29"/>
      <c r="W611" s="38"/>
      <c r="X611" s="38"/>
      <c r="Y611" s="38"/>
    </row>
    <row r="612" spans="1:25" ht="15" customHeight="1" x14ac:dyDescent="0.2">
      <c r="A612" s="13"/>
      <c r="B612" s="17" t="s">
        <v>113</v>
      </c>
      <c r="C612" s="10"/>
      <c r="D612" s="10">
        <v>52.5</v>
      </c>
      <c r="E612" s="10">
        <v>52.5</v>
      </c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S612" s="29"/>
      <c r="T612" s="29"/>
      <c r="U612" s="29"/>
      <c r="V612" s="29"/>
      <c r="W612" s="38"/>
      <c r="X612" s="38"/>
      <c r="Y612" s="38"/>
    </row>
    <row r="613" spans="1:25" ht="14.25" customHeight="1" x14ac:dyDescent="0.2">
      <c r="A613" s="13"/>
      <c r="B613" s="25" t="s">
        <v>20</v>
      </c>
      <c r="C613" s="10"/>
      <c r="D613" s="10">
        <v>110.5</v>
      </c>
      <c r="E613" s="10">
        <v>110.5</v>
      </c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S613" s="29"/>
      <c r="T613" s="29"/>
      <c r="U613" s="29"/>
      <c r="V613" s="29"/>
      <c r="W613" s="38"/>
      <c r="X613" s="38"/>
      <c r="Y613" s="38"/>
    </row>
    <row r="614" spans="1:25" ht="14.25" customHeight="1" x14ac:dyDescent="0.2">
      <c r="A614" s="13"/>
      <c r="B614" s="19" t="s">
        <v>32</v>
      </c>
      <c r="C614" s="10"/>
      <c r="D614" s="10">
        <v>5</v>
      </c>
      <c r="E614" s="10">
        <v>5</v>
      </c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S614" s="29"/>
      <c r="T614" s="29"/>
      <c r="U614" s="29"/>
      <c r="V614" s="29"/>
      <c r="W614" s="38"/>
      <c r="X614" s="38"/>
      <c r="Y614" s="38"/>
    </row>
    <row r="615" spans="1:25" ht="14.25" customHeight="1" x14ac:dyDescent="0.2">
      <c r="A615" s="13"/>
      <c r="B615" s="19" t="s">
        <v>25</v>
      </c>
      <c r="C615" s="10"/>
      <c r="D615" s="10">
        <v>1.5</v>
      </c>
      <c r="E615" s="10">
        <v>1.5</v>
      </c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S615" s="29"/>
      <c r="T615" s="29"/>
      <c r="U615" s="29"/>
      <c r="V615" s="29"/>
      <c r="W615" s="38"/>
      <c r="X615" s="38"/>
      <c r="Y615" s="38"/>
    </row>
    <row r="616" spans="1:25" ht="14.25" customHeight="1" x14ac:dyDescent="0.2">
      <c r="A616" s="13"/>
      <c r="B616" s="11" t="s">
        <v>28</v>
      </c>
      <c r="C616" s="10">
        <v>20</v>
      </c>
      <c r="D616" s="9">
        <v>20</v>
      </c>
      <c r="E616" s="10">
        <v>20</v>
      </c>
      <c r="F616" s="10">
        <v>1.58</v>
      </c>
      <c r="G616" s="10">
        <v>0.2</v>
      </c>
      <c r="H616" s="10">
        <v>9.66</v>
      </c>
      <c r="I616" s="10">
        <v>47</v>
      </c>
      <c r="J616" s="10">
        <v>3.3000000000000002E-2</v>
      </c>
      <c r="K616" s="10">
        <v>8.9999999999999993E-3</v>
      </c>
      <c r="L616" s="10">
        <v>0</v>
      </c>
      <c r="M616" s="10">
        <v>6</v>
      </c>
      <c r="N616" s="10">
        <v>0.33</v>
      </c>
      <c r="O616" s="10">
        <v>0.83</v>
      </c>
      <c r="S616" s="29"/>
      <c r="T616" s="29"/>
      <c r="U616" s="29"/>
      <c r="V616" s="29"/>
      <c r="W616" s="38"/>
      <c r="X616" s="38"/>
      <c r="Y616" s="38"/>
    </row>
    <row r="617" spans="1:25" ht="14.25" customHeight="1" x14ac:dyDescent="0.2">
      <c r="A617" s="13"/>
      <c r="B617" s="11" t="s">
        <v>185</v>
      </c>
      <c r="C617" s="10">
        <v>30</v>
      </c>
      <c r="D617" s="9">
        <v>30</v>
      </c>
      <c r="E617" s="10">
        <v>30</v>
      </c>
      <c r="F617" s="10">
        <v>1.98</v>
      </c>
      <c r="G617" s="10">
        <v>0.36</v>
      </c>
      <c r="H617" s="10">
        <v>10.02</v>
      </c>
      <c r="I617" s="10">
        <v>52.2</v>
      </c>
      <c r="J617" s="10">
        <v>5.3999999999999999E-2</v>
      </c>
      <c r="K617" s="10">
        <v>2.4E-2</v>
      </c>
      <c r="L617" s="10">
        <v>0</v>
      </c>
      <c r="M617" s="10">
        <v>14.4</v>
      </c>
      <c r="N617" s="10">
        <v>15</v>
      </c>
      <c r="O617" s="10">
        <v>1.74</v>
      </c>
      <c r="S617" s="29"/>
      <c r="T617" s="29"/>
      <c r="U617" s="29"/>
      <c r="V617" s="29"/>
      <c r="W617" s="38"/>
      <c r="X617" s="38"/>
      <c r="Y617" s="38"/>
    </row>
    <row r="618" spans="1:25" ht="25.5" customHeight="1" x14ac:dyDescent="0.2">
      <c r="A618" s="6" t="s">
        <v>203</v>
      </c>
      <c r="B618" s="11" t="s">
        <v>204</v>
      </c>
      <c r="C618" s="9">
        <v>200</v>
      </c>
      <c r="D618" s="8"/>
      <c r="E618" s="10"/>
      <c r="F618" s="10">
        <v>0.68</v>
      </c>
      <c r="G618" s="10">
        <v>0.28000000000000003</v>
      </c>
      <c r="H618" s="10">
        <v>20.75</v>
      </c>
      <c r="I618" s="10">
        <v>143.80000000000001</v>
      </c>
      <c r="J618" s="10">
        <v>0.02</v>
      </c>
      <c r="K618" s="10">
        <v>0</v>
      </c>
      <c r="L618" s="10">
        <v>10</v>
      </c>
      <c r="M618" s="10">
        <v>12</v>
      </c>
      <c r="N618" s="10">
        <v>0.8</v>
      </c>
      <c r="O618" s="10">
        <v>6.4</v>
      </c>
    </row>
    <row r="619" spans="1:25" ht="13.5" customHeight="1" x14ac:dyDescent="0.2">
      <c r="A619" s="6"/>
      <c r="B619" s="13" t="s">
        <v>205</v>
      </c>
      <c r="C619" s="8"/>
      <c r="D619" s="9">
        <v>20</v>
      </c>
      <c r="E619" s="10">
        <v>20</v>
      </c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25" ht="13.5" customHeight="1" x14ac:dyDescent="0.2">
      <c r="A620" s="6"/>
      <c r="B620" s="19" t="s">
        <v>19</v>
      </c>
      <c r="C620" s="18"/>
      <c r="D620" s="9">
        <v>20</v>
      </c>
      <c r="E620" s="10">
        <v>20</v>
      </c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25" ht="12" customHeight="1" x14ac:dyDescent="0.2">
      <c r="A621" s="6"/>
      <c r="B621" s="13" t="s">
        <v>20</v>
      </c>
      <c r="C621" s="18"/>
      <c r="D621" s="9">
        <v>200</v>
      </c>
      <c r="E621" s="10">
        <v>200</v>
      </c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25" ht="14.25" customHeight="1" x14ac:dyDescent="0.2">
      <c r="A622" s="82"/>
      <c r="B622" s="82" t="s">
        <v>37</v>
      </c>
      <c r="C622" s="85"/>
      <c r="D622" s="85"/>
      <c r="E622" s="85"/>
      <c r="F622" s="85">
        <f>SUM(F582:F621)</f>
        <v>36.339999999999989</v>
      </c>
      <c r="G622" s="85">
        <f>SUM(G582:G621)</f>
        <v>38.04</v>
      </c>
      <c r="H622" s="85">
        <f>SUM(H582:H621)</f>
        <v>97.679999999999993</v>
      </c>
      <c r="I622" s="85">
        <f>SUM(I582:I621)</f>
        <v>935.5</v>
      </c>
      <c r="J622" s="85" t="e">
        <f>J582+J602+J611+#REF!+#REF!+J618</f>
        <v>#REF!</v>
      </c>
      <c r="K622" s="85" t="e">
        <f>K582+K602+K611+#REF!+#REF!+K618</f>
        <v>#REF!</v>
      </c>
      <c r="L622" s="85">
        <f>SUM(L582:L621)</f>
        <v>15.76</v>
      </c>
      <c r="M622" s="85" t="e">
        <f>M582+M602+M611+#REF!+#REF!+M618</f>
        <v>#REF!</v>
      </c>
      <c r="N622" s="85" t="e">
        <f>N582+N602+N611+#REF!+#REF!+N618</f>
        <v>#REF!</v>
      </c>
      <c r="O622" s="92">
        <f>SUM(O582:O621)</f>
        <v>57.21</v>
      </c>
    </row>
    <row r="623" spans="1:25" ht="14.25" customHeight="1" x14ac:dyDescent="0.2">
      <c r="A623" s="87"/>
      <c r="B623" s="87" t="s">
        <v>250</v>
      </c>
      <c r="C623" s="90"/>
      <c r="D623" s="90"/>
      <c r="E623" s="90"/>
      <c r="F623" s="90">
        <f>SUM(F622,F580)</f>
        <v>62.019999999999989</v>
      </c>
      <c r="G623" s="90">
        <f>SUM(G622,G580)</f>
        <v>62.67</v>
      </c>
      <c r="H623" s="90">
        <f>SUM(H622,H580)</f>
        <v>194.27999999999997</v>
      </c>
      <c r="I623" s="90">
        <f>SUM(I622,I580)</f>
        <v>1624.3</v>
      </c>
      <c r="J623" s="90"/>
      <c r="K623" s="90"/>
      <c r="L623" s="90">
        <f>SUM(L622,L580)</f>
        <v>37.85</v>
      </c>
      <c r="M623" s="90"/>
      <c r="N623" s="90"/>
      <c r="O623" s="91">
        <f>SUM(O622,O580)</f>
        <v>136.83000000000001</v>
      </c>
    </row>
    <row r="624" spans="1:25" ht="16.5" customHeight="1" x14ac:dyDescent="0.2">
      <c r="A624" s="122" t="s">
        <v>62</v>
      </c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</row>
    <row r="625" spans="1:15" ht="16.5" customHeight="1" x14ac:dyDescent="0.2">
      <c r="A625" s="130" t="s">
        <v>182</v>
      </c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2"/>
    </row>
    <row r="626" spans="1:15" ht="16.5" customHeight="1" x14ac:dyDescent="0.2">
      <c r="A626" s="13" t="s">
        <v>99</v>
      </c>
      <c r="B626" s="11" t="s">
        <v>159</v>
      </c>
      <c r="C626" s="10" t="s">
        <v>160</v>
      </c>
      <c r="D626" s="65"/>
      <c r="E626" s="65"/>
      <c r="F626" s="10">
        <v>16.64</v>
      </c>
      <c r="G626" s="10">
        <v>15.34</v>
      </c>
      <c r="H626" s="10">
        <v>30.29</v>
      </c>
      <c r="I626" s="10">
        <v>165.63</v>
      </c>
      <c r="J626" s="10">
        <v>0.03</v>
      </c>
      <c r="K626" s="10">
        <v>0.01</v>
      </c>
      <c r="L626" s="10">
        <v>1.3</v>
      </c>
      <c r="M626" s="10">
        <v>25.6</v>
      </c>
      <c r="N626" s="10">
        <v>1.44</v>
      </c>
      <c r="O626" s="10">
        <v>27.17</v>
      </c>
    </row>
    <row r="627" spans="1:15" ht="16.5" customHeight="1" x14ac:dyDescent="0.2">
      <c r="A627" s="13"/>
      <c r="B627" s="13" t="s">
        <v>63</v>
      </c>
      <c r="C627" s="10"/>
      <c r="D627" s="59">
        <v>123</v>
      </c>
      <c r="E627" s="60">
        <v>74</v>
      </c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6.5" customHeight="1" x14ac:dyDescent="0.2">
      <c r="A628" s="13"/>
      <c r="B628" s="13" t="s">
        <v>97</v>
      </c>
      <c r="C628" s="10"/>
      <c r="D628" s="51">
        <v>18</v>
      </c>
      <c r="E628" s="52">
        <v>18</v>
      </c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6.5" customHeight="1" x14ac:dyDescent="0.2">
      <c r="A629" s="13"/>
      <c r="B629" s="13" t="s">
        <v>20</v>
      </c>
      <c r="C629" s="10"/>
      <c r="D629" s="53">
        <v>26</v>
      </c>
      <c r="E629" s="54">
        <v>26</v>
      </c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6.5" customHeight="1" x14ac:dyDescent="0.2">
      <c r="A630" s="13"/>
      <c r="B630" s="13" t="s">
        <v>98</v>
      </c>
      <c r="C630" s="10"/>
      <c r="D630" s="51">
        <v>4</v>
      </c>
      <c r="E630" s="52">
        <v>4</v>
      </c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6.5" customHeight="1" x14ac:dyDescent="0.2">
      <c r="A631" s="13"/>
      <c r="B631" s="13" t="s">
        <v>33</v>
      </c>
      <c r="C631" s="10"/>
      <c r="D631" s="57">
        <v>10</v>
      </c>
      <c r="E631" s="58">
        <v>10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</row>
    <row r="632" spans="1:15" ht="16.5" customHeight="1" x14ac:dyDescent="0.2">
      <c r="A632" s="13"/>
      <c r="B632" s="13" t="s">
        <v>24</v>
      </c>
      <c r="C632" s="10"/>
      <c r="D632" s="10">
        <v>6</v>
      </c>
      <c r="E632" s="10">
        <v>6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</row>
    <row r="633" spans="1:15" ht="16.5" customHeight="1" x14ac:dyDescent="0.2">
      <c r="A633" s="13"/>
      <c r="B633" s="13" t="s">
        <v>32</v>
      </c>
      <c r="C633" s="10"/>
      <c r="D633" s="10">
        <v>5</v>
      </c>
      <c r="E633" s="10">
        <v>5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</row>
    <row r="634" spans="1:15" ht="16.5" customHeight="1" x14ac:dyDescent="0.2">
      <c r="A634" s="13"/>
      <c r="B634" s="13" t="s">
        <v>25</v>
      </c>
      <c r="C634" s="10"/>
      <c r="D634" s="10">
        <v>0.12</v>
      </c>
      <c r="E634" s="10">
        <v>0.12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</row>
    <row r="635" spans="1:15" ht="16.5" customHeight="1" x14ac:dyDescent="0.2">
      <c r="A635" s="13" t="s">
        <v>128</v>
      </c>
      <c r="B635" s="11" t="s">
        <v>149</v>
      </c>
      <c r="C635" s="10" t="s">
        <v>184</v>
      </c>
      <c r="D635" s="10"/>
      <c r="E635" s="10"/>
      <c r="F635" s="10">
        <v>8.86</v>
      </c>
      <c r="G635" s="10">
        <v>5.98</v>
      </c>
      <c r="H635" s="10">
        <v>39.81</v>
      </c>
      <c r="I635" s="10">
        <v>280</v>
      </c>
      <c r="J635" s="10"/>
      <c r="K635" s="10"/>
      <c r="L635" s="10">
        <v>0</v>
      </c>
      <c r="M635" s="10"/>
      <c r="N635" s="10"/>
      <c r="O635" s="10">
        <v>9.16</v>
      </c>
    </row>
    <row r="636" spans="1:15" ht="16.5" customHeight="1" x14ac:dyDescent="0.2">
      <c r="A636" s="13"/>
      <c r="B636" s="13" t="s">
        <v>70</v>
      </c>
      <c r="C636" s="10"/>
      <c r="D636" s="59">
        <v>71</v>
      </c>
      <c r="E636" s="60">
        <v>71</v>
      </c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6.5" customHeight="1" x14ac:dyDescent="0.2">
      <c r="A637" s="13"/>
      <c r="B637" s="13" t="s">
        <v>25</v>
      </c>
      <c r="C637" s="10"/>
      <c r="D637" s="51">
        <v>2.5</v>
      </c>
      <c r="E637" s="52">
        <v>2.5</v>
      </c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6.5" customHeight="1" x14ac:dyDescent="0.2">
      <c r="A638" s="13"/>
      <c r="B638" s="13" t="s">
        <v>32</v>
      </c>
      <c r="C638" s="10"/>
      <c r="D638" s="10">
        <v>5</v>
      </c>
      <c r="E638" s="10">
        <v>5</v>
      </c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6.5" customHeight="1" x14ac:dyDescent="0.2">
      <c r="A639" s="10"/>
      <c r="B639" s="11" t="s">
        <v>28</v>
      </c>
      <c r="C639" s="9">
        <v>30</v>
      </c>
      <c r="D639" s="9">
        <v>30</v>
      </c>
      <c r="E639" s="10">
        <v>30</v>
      </c>
      <c r="F639" s="10">
        <v>2.37</v>
      </c>
      <c r="G639" s="10">
        <v>0.3</v>
      </c>
      <c r="H639" s="10">
        <v>14.49</v>
      </c>
      <c r="I639" s="10">
        <v>70.5</v>
      </c>
      <c r="J639" s="10">
        <v>4.3999999999999997E-2</v>
      </c>
      <c r="K639" s="10">
        <v>1.2E-2</v>
      </c>
      <c r="L639" s="10">
        <v>0</v>
      </c>
      <c r="M639" s="79"/>
      <c r="N639" s="79"/>
      <c r="O639" s="15">
        <v>1.25</v>
      </c>
    </row>
    <row r="640" spans="1:15" ht="16.5" customHeight="1" x14ac:dyDescent="0.2">
      <c r="A640" s="6" t="s">
        <v>231</v>
      </c>
      <c r="B640" s="7" t="s">
        <v>232</v>
      </c>
      <c r="C640" s="9">
        <v>50</v>
      </c>
      <c r="D640" s="48"/>
      <c r="E640" s="48"/>
      <c r="F640" s="10">
        <v>0.4</v>
      </c>
      <c r="G640" s="10">
        <v>0</v>
      </c>
      <c r="H640" s="10">
        <v>1.7</v>
      </c>
      <c r="I640" s="10">
        <v>8</v>
      </c>
      <c r="J640" s="22"/>
      <c r="K640" s="22"/>
      <c r="L640" s="22">
        <v>1.5</v>
      </c>
      <c r="M640" s="22"/>
      <c r="N640" s="22"/>
      <c r="O640" s="22">
        <v>4.7300000000000004</v>
      </c>
    </row>
    <row r="641" spans="1:15" ht="16.5" customHeight="1" x14ac:dyDescent="0.2">
      <c r="A641" s="6"/>
      <c r="B641" s="19" t="s">
        <v>233</v>
      </c>
      <c r="C641" s="9"/>
      <c r="D641" s="105">
        <v>52.6</v>
      </c>
      <c r="E641" s="48">
        <v>50</v>
      </c>
      <c r="F641" s="10"/>
      <c r="G641" s="10"/>
      <c r="H641" s="10"/>
      <c r="I641" s="10"/>
      <c r="J641" s="22"/>
      <c r="K641" s="22"/>
      <c r="L641" s="22"/>
      <c r="M641" s="22"/>
      <c r="N641" s="22"/>
      <c r="O641" s="22"/>
    </row>
    <row r="642" spans="1:15" ht="16.5" customHeight="1" x14ac:dyDescent="0.2">
      <c r="A642" s="24" t="s">
        <v>289</v>
      </c>
      <c r="B642" s="11" t="s">
        <v>290</v>
      </c>
      <c r="C642" s="24">
        <v>200</v>
      </c>
      <c r="D642" s="118"/>
      <c r="E642" s="24"/>
      <c r="F642" s="24">
        <v>3.1</v>
      </c>
      <c r="G642" s="24">
        <v>2.4</v>
      </c>
      <c r="H642" s="24">
        <v>17.2</v>
      </c>
      <c r="I642" s="24">
        <v>103.5</v>
      </c>
      <c r="J642" s="24">
        <v>0.14000000000000001</v>
      </c>
      <c r="K642" s="24">
        <v>0.8</v>
      </c>
      <c r="L642" s="24">
        <v>1.3</v>
      </c>
      <c r="M642" s="10">
        <v>12</v>
      </c>
      <c r="N642" s="10">
        <v>0.8</v>
      </c>
      <c r="O642" s="12">
        <v>8.4600000000000009</v>
      </c>
    </row>
    <row r="643" spans="1:15" ht="16.5" customHeight="1" x14ac:dyDescent="0.2">
      <c r="A643" s="11"/>
      <c r="B643" s="13" t="s">
        <v>291</v>
      </c>
      <c r="C643" s="119"/>
      <c r="D643" s="10">
        <v>3.3</v>
      </c>
      <c r="E643" s="10">
        <v>3.3</v>
      </c>
      <c r="F643" s="119"/>
      <c r="G643" s="119"/>
      <c r="H643" s="119"/>
      <c r="I643" s="119"/>
      <c r="J643" s="121"/>
      <c r="K643" s="121"/>
      <c r="L643" s="121"/>
      <c r="M643" s="119"/>
      <c r="N643" s="119"/>
      <c r="O643" s="119"/>
    </row>
    <row r="644" spans="1:15" ht="16.5" customHeight="1" x14ac:dyDescent="0.2">
      <c r="A644" s="11"/>
      <c r="B644" s="13" t="s">
        <v>19</v>
      </c>
      <c r="C644" s="119"/>
      <c r="D644" s="10">
        <v>11</v>
      </c>
      <c r="E644" s="10">
        <v>11</v>
      </c>
      <c r="F644" s="119"/>
      <c r="G644" s="119"/>
      <c r="H644" s="119"/>
      <c r="I644" s="119"/>
      <c r="J644" s="121"/>
      <c r="K644" s="121"/>
      <c r="L644" s="121"/>
      <c r="M644" s="62"/>
      <c r="N644" s="62"/>
      <c r="O644" s="62"/>
    </row>
    <row r="645" spans="1:15" ht="16.5" customHeight="1" x14ac:dyDescent="0.2">
      <c r="A645" s="10"/>
      <c r="B645" s="13" t="s">
        <v>39</v>
      </c>
      <c r="C645" s="10"/>
      <c r="D645" s="10">
        <v>100</v>
      </c>
      <c r="E645" s="10">
        <v>100</v>
      </c>
      <c r="F645" s="10"/>
      <c r="G645" s="10"/>
      <c r="H645" s="10"/>
      <c r="I645" s="10"/>
      <c r="J645" s="10"/>
      <c r="K645" s="10"/>
      <c r="L645" s="10"/>
      <c r="M645" s="62"/>
      <c r="N645" s="62"/>
      <c r="O645" s="62"/>
    </row>
    <row r="646" spans="1:15" ht="16.5" customHeight="1" x14ac:dyDescent="0.2">
      <c r="A646" s="10"/>
      <c r="B646" s="13" t="s">
        <v>20</v>
      </c>
      <c r="C646" s="10"/>
      <c r="D646" s="10">
        <v>120</v>
      </c>
      <c r="E646" s="10">
        <v>120</v>
      </c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6.5" customHeight="1" x14ac:dyDescent="0.2">
      <c r="A647" s="85"/>
      <c r="B647" s="82" t="s">
        <v>181</v>
      </c>
      <c r="C647" s="85"/>
      <c r="D647" s="85"/>
      <c r="E647" s="85"/>
      <c r="F647" s="85">
        <f>SUM(F626:F646)</f>
        <v>31.37</v>
      </c>
      <c r="G647" s="85">
        <f>SUM(G626:G646)</f>
        <v>24.02</v>
      </c>
      <c r="H647" s="85">
        <f>SUM(H626:H646)</f>
        <v>103.49</v>
      </c>
      <c r="I647" s="85">
        <f>SUM(I626:I646)</f>
        <v>627.63</v>
      </c>
      <c r="J647" s="85" t="e">
        <f>J626+#REF!+J639+J640</f>
        <v>#REF!</v>
      </c>
      <c r="K647" s="85" t="e">
        <f>K626+#REF!+K639+K640</f>
        <v>#REF!</v>
      </c>
      <c r="L647" s="85">
        <f>SUM(L626:L646)</f>
        <v>4.0999999999999996</v>
      </c>
      <c r="M647" s="85" t="e">
        <f>M626+#REF!+M639+M640</f>
        <v>#REF!</v>
      </c>
      <c r="N647" s="85" t="e">
        <f>N626+#REF!+N639+N640</f>
        <v>#REF!</v>
      </c>
      <c r="O647" s="85">
        <f>SUM(O626:O646)</f>
        <v>50.77</v>
      </c>
    </row>
    <row r="648" spans="1:15" ht="16.5" customHeight="1" x14ac:dyDescent="0.2">
      <c r="A648" s="130" t="s">
        <v>183</v>
      </c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2"/>
    </row>
    <row r="649" spans="1:15" ht="24.75" customHeight="1" x14ac:dyDescent="0.2">
      <c r="A649" s="17" t="s">
        <v>129</v>
      </c>
      <c r="B649" s="16" t="s">
        <v>148</v>
      </c>
      <c r="C649" s="15" t="s">
        <v>145</v>
      </c>
      <c r="D649" s="15"/>
      <c r="E649" s="15"/>
      <c r="F649" s="15">
        <v>1.74</v>
      </c>
      <c r="G649" s="15">
        <v>4.8899999999999997</v>
      </c>
      <c r="H649" s="15">
        <v>8.48</v>
      </c>
      <c r="I649" s="15">
        <v>84.75</v>
      </c>
      <c r="J649" s="15"/>
      <c r="K649" s="15"/>
      <c r="L649" s="15">
        <v>18.47</v>
      </c>
      <c r="M649" s="15"/>
      <c r="N649" s="15"/>
      <c r="O649" s="15">
        <v>8.26</v>
      </c>
    </row>
    <row r="650" spans="1:15" x14ac:dyDescent="0.2">
      <c r="A650" s="16"/>
      <c r="B650" s="25" t="s">
        <v>82</v>
      </c>
      <c r="C650" s="15"/>
      <c r="D650" s="59">
        <v>62.5</v>
      </c>
      <c r="E650" s="60">
        <v>50</v>
      </c>
      <c r="F650" s="15"/>
      <c r="G650" s="15"/>
      <c r="H650" s="15"/>
      <c r="I650" s="15"/>
      <c r="J650" s="15"/>
      <c r="K650" s="15"/>
      <c r="L650" s="15"/>
      <c r="M650" s="15"/>
      <c r="N650" s="15"/>
      <c r="O650" s="15"/>
    </row>
    <row r="651" spans="1:15" ht="15" customHeight="1" x14ac:dyDescent="0.2">
      <c r="A651" s="16"/>
      <c r="B651" s="25" t="s">
        <v>85</v>
      </c>
      <c r="C651" s="15"/>
      <c r="D651" s="51"/>
      <c r="E651" s="52"/>
      <c r="F651" s="15"/>
      <c r="G651" s="15"/>
      <c r="H651" s="15"/>
      <c r="I651" s="15"/>
      <c r="J651" s="15"/>
      <c r="K651" s="15"/>
      <c r="L651" s="15"/>
      <c r="M651" s="15"/>
      <c r="N651" s="15"/>
      <c r="O651" s="15"/>
    </row>
    <row r="652" spans="1:15" ht="15" customHeight="1" x14ac:dyDescent="0.2">
      <c r="A652" s="17"/>
      <c r="B652" s="27" t="s">
        <v>74</v>
      </c>
      <c r="C652" s="15"/>
      <c r="D652" s="53">
        <v>40</v>
      </c>
      <c r="E652" s="54">
        <v>30</v>
      </c>
      <c r="F652" s="15"/>
      <c r="G652" s="15"/>
      <c r="H652" s="15"/>
      <c r="I652" s="15"/>
      <c r="J652" s="15"/>
      <c r="K652" s="15"/>
      <c r="L652" s="15"/>
      <c r="M652" s="15"/>
      <c r="N652" s="15"/>
      <c r="O652" s="15"/>
    </row>
    <row r="653" spans="1:15" ht="13.5" customHeight="1" x14ac:dyDescent="0.2">
      <c r="A653" s="17"/>
      <c r="B653" s="26" t="s">
        <v>75</v>
      </c>
      <c r="C653" s="15"/>
      <c r="D653" s="51">
        <v>43</v>
      </c>
      <c r="E653" s="52">
        <v>30</v>
      </c>
      <c r="F653" s="15"/>
      <c r="G653" s="15"/>
      <c r="H653" s="15"/>
      <c r="I653" s="15"/>
      <c r="J653" s="15"/>
      <c r="K653" s="15"/>
      <c r="L653" s="15"/>
      <c r="M653" s="15"/>
      <c r="N653" s="15"/>
      <c r="O653" s="32"/>
    </row>
    <row r="654" spans="1:15" ht="12.75" customHeight="1" x14ac:dyDescent="0.2">
      <c r="A654" s="17"/>
      <c r="B654" s="26" t="s">
        <v>76</v>
      </c>
      <c r="C654" s="32"/>
      <c r="D654" s="57">
        <v>46.2</v>
      </c>
      <c r="E654" s="58">
        <v>30</v>
      </c>
      <c r="F654" s="15"/>
      <c r="G654" s="32"/>
      <c r="H654" s="32"/>
      <c r="I654" s="32"/>
      <c r="J654" s="33"/>
      <c r="K654" s="33"/>
      <c r="L654" s="33"/>
      <c r="M654" s="33"/>
      <c r="N654" s="33"/>
      <c r="O654" s="33"/>
    </row>
    <row r="655" spans="1:15" ht="13.5" customHeight="1" x14ac:dyDescent="0.2">
      <c r="A655" s="16"/>
      <c r="B655" s="26" t="s">
        <v>77</v>
      </c>
      <c r="C655" s="16"/>
      <c r="D655" s="53">
        <v>50</v>
      </c>
      <c r="E655" s="54">
        <v>30</v>
      </c>
      <c r="F655" s="15"/>
      <c r="G655" s="16"/>
      <c r="H655" s="16"/>
      <c r="I655" s="16"/>
      <c r="J655" s="16"/>
      <c r="K655" s="16"/>
      <c r="L655" s="16"/>
      <c r="M655" s="16"/>
      <c r="N655" s="16"/>
      <c r="O655" s="15"/>
    </row>
    <row r="656" spans="1:15" ht="15" customHeight="1" x14ac:dyDescent="0.2">
      <c r="A656" s="17"/>
      <c r="B656" s="25" t="s">
        <v>78</v>
      </c>
      <c r="C656" s="17"/>
      <c r="D656" s="51"/>
      <c r="E656" s="52"/>
      <c r="F656" s="15"/>
      <c r="G656" s="17"/>
      <c r="H656" s="17"/>
      <c r="I656" s="17"/>
      <c r="J656" s="17"/>
      <c r="K656" s="17"/>
      <c r="L656" s="17"/>
      <c r="M656" s="17"/>
      <c r="N656" s="17"/>
      <c r="O656" s="15"/>
    </row>
    <row r="657" spans="1:15" ht="15.75" customHeight="1" x14ac:dyDescent="0.2">
      <c r="A657" s="17"/>
      <c r="B657" s="27" t="s">
        <v>114</v>
      </c>
      <c r="C657" s="17"/>
      <c r="D657" s="57">
        <v>15.6</v>
      </c>
      <c r="E657" s="54">
        <v>12.5</v>
      </c>
      <c r="F657" s="15"/>
      <c r="G657" s="17"/>
      <c r="H657" s="17"/>
      <c r="I657" s="17"/>
      <c r="J657" s="17"/>
      <c r="K657" s="17"/>
      <c r="L657" s="17"/>
      <c r="M657" s="17"/>
      <c r="N657" s="17"/>
      <c r="O657" s="15"/>
    </row>
    <row r="658" spans="1:15" ht="16.5" customHeight="1" x14ac:dyDescent="0.2">
      <c r="A658" s="17"/>
      <c r="B658" s="27" t="s">
        <v>115</v>
      </c>
      <c r="C658" s="17"/>
      <c r="D658" s="57">
        <v>16.7</v>
      </c>
      <c r="E658" s="52">
        <v>12.5</v>
      </c>
      <c r="F658" s="15"/>
      <c r="G658" s="17"/>
      <c r="H658" s="17"/>
      <c r="I658" s="17"/>
      <c r="J658" s="17"/>
      <c r="K658" s="17"/>
      <c r="L658" s="17"/>
      <c r="M658" s="17"/>
      <c r="N658" s="17"/>
      <c r="O658" s="15"/>
    </row>
    <row r="659" spans="1:15" ht="15" customHeight="1" x14ac:dyDescent="0.2">
      <c r="A659" s="17"/>
      <c r="B659" s="19" t="s">
        <v>23</v>
      </c>
      <c r="C659" s="17"/>
      <c r="D659" s="47">
        <v>12</v>
      </c>
      <c r="E659" s="48">
        <v>10</v>
      </c>
      <c r="F659" s="15"/>
      <c r="G659" s="17"/>
      <c r="H659" s="17"/>
      <c r="I659" s="17"/>
      <c r="J659" s="17"/>
      <c r="K659" s="17"/>
      <c r="L659" s="17"/>
      <c r="M659" s="17"/>
      <c r="N659" s="17"/>
      <c r="O659" s="15"/>
    </row>
    <row r="660" spans="1:15" ht="17.25" customHeight="1" x14ac:dyDescent="0.2">
      <c r="A660" s="17"/>
      <c r="B660" s="17" t="s">
        <v>46</v>
      </c>
      <c r="C660" s="17"/>
      <c r="D660" s="57">
        <v>2.5</v>
      </c>
      <c r="E660" s="58">
        <v>2.5</v>
      </c>
      <c r="F660" s="15"/>
      <c r="G660" s="17"/>
      <c r="H660" s="17"/>
      <c r="I660" s="17"/>
      <c r="J660" s="17"/>
      <c r="K660" s="17"/>
      <c r="L660" s="17"/>
      <c r="M660" s="17"/>
      <c r="N660" s="17"/>
      <c r="O660" s="15"/>
    </row>
    <row r="661" spans="1:15" ht="15.75" customHeight="1" x14ac:dyDescent="0.2">
      <c r="A661" s="17"/>
      <c r="B661" s="17" t="s">
        <v>24</v>
      </c>
      <c r="C661" s="17"/>
      <c r="D661" s="63">
        <v>5</v>
      </c>
      <c r="E661" s="64">
        <v>5</v>
      </c>
      <c r="F661" s="15"/>
      <c r="G661" s="17"/>
      <c r="H661" s="17"/>
      <c r="I661" s="17"/>
      <c r="J661" s="17"/>
      <c r="K661" s="17"/>
      <c r="L661" s="17"/>
      <c r="M661" s="17"/>
      <c r="N661" s="17"/>
      <c r="O661" s="15"/>
    </row>
    <row r="662" spans="1:15" ht="15.75" customHeight="1" x14ac:dyDescent="0.2">
      <c r="A662" s="17"/>
      <c r="B662" s="17" t="s">
        <v>42</v>
      </c>
      <c r="C662" s="17"/>
      <c r="D662" s="51">
        <v>200</v>
      </c>
      <c r="E662" s="52">
        <v>200</v>
      </c>
      <c r="F662" s="15"/>
      <c r="G662" s="17"/>
      <c r="H662" s="17"/>
      <c r="I662" s="17"/>
      <c r="J662" s="17"/>
      <c r="K662" s="17"/>
      <c r="L662" s="17"/>
      <c r="M662" s="17"/>
      <c r="N662" s="17"/>
      <c r="O662" s="15"/>
    </row>
    <row r="663" spans="1:15" ht="15.75" customHeight="1" x14ac:dyDescent="0.2">
      <c r="A663" s="17"/>
      <c r="B663" s="17" t="s">
        <v>25</v>
      </c>
      <c r="C663" s="17"/>
      <c r="D663" s="48">
        <v>2.5</v>
      </c>
      <c r="E663" s="48">
        <v>2.5</v>
      </c>
      <c r="F663" s="15"/>
      <c r="G663" s="17"/>
      <c r="H663" s="17"/>
      <c r="I663" s="17"/>
      <c r="J663" s="17"/>
      <c r="K663" s="17"/>
      <c r="L663" s="17"/>
      <c r="M663" s="17"/>
      <c r="N663" s="17"/>
      <c r="O663" s="15"/>
    </row>
    <row r="664" spans="1:15" ht="15" customHeight="1" x14ac:dyDescent="0.2">
      <c r="A664" s="17"/>
      <c r="B664" s="17" t="s">
        <v>103</v>
      </c>
      <c r="C664" s="17"/>
      <c r="D664" s="45">
        <v>5</v>
      </c>
      <c r="E664" s="46">
        <v>5</v>
      </c>
      <c r="F664" s="15"/>
      <c r="G664" s="17"/>
      <c r="H664" s="17"/>
      <c r="I664" s="17"/>
      <c r="J664" s="17"/>
      <c r="K664" s="17"/>
      <c r="L664" s="17"/>
      <c r="M664" s="17"/>
      <c r="N664" s="17"/>
      <c r="O664" s="15"/>
    </row>
    <row r="665" spans="1:15" ht="15.75" hidden="1" customHeight="1" x14ac:dyDescent="0.2">
      <c r="A665" s="13"/>
      <c r="B665" s="13"/>
      <c r="C665" s="10"/>
      <c r="D665" s="45"/>
      <c r="E665" s="46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5.75" hidden="1" customHeight="1" x14ac:dyDescent="0.2">
      <c r="A666" s="13"/>
      <c r="B666" s="13"/>
      <c r="C666" s="10"/>
      <c r="D666" s="49"/>
      <c r="E666" s="5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3.5" customHeight="1" x14ac:dyDescent="0.2">
      <c r="A667" s="13" t="s">
        <v>118</v>
      </c>
      <c r="B667" s="31" t="s">
        <v>119</v>
      </c>
      <c r="C667" s="9" t="s">
        <v>160</v>
      </c>
      <c r="D667" s="10"/>
      <c r="E667" s="10"/>
      <c r="F667" s="10">
        <v>14.8</v>
      </c>
      <c r="G667" s="10">
        <v>18.8</v>
      </c>
      <c r="H667" s="10">
        <v>11.6</v>
      </c>
      <c r="I667" s="10">
        <v>274</v>
      </c>
      <c r="J667" s="10"/>
      <c r="K667" s="10"/>
      <c r="L667" s="10">
        <v>1.1499999999999999</v>
      </c>
      <c r="M667" s="10"/>
      <c r="N667" s="10"/>
      <c r="O667" s="10">
        <v>28.46</v>
      </c>
    </row>
    <row r="668" spans="1:15" ht="15" customHeight="1" x14ac:dyDescent="0.2">
      <c r="A668" s="13"/>
      <c r="B668" s="13" t="s">
        <v>120</v>
      </c>
      <c r="C668" s="10"/>
      <c r="D668" s="10">
        <v>90</v>
      </c>
      <c r="E668" s="10">
        <v>66</v>
      </c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5" customHeight="1" x14ac:dyDescent="0.2">
      <c r="A669" s="13"/>
      <c r="B669" s="13" t="s">
        <v>52</v>
      </c>
      <c r="C669" s="10"/>
      <c r="D669" s="10">
        <v>18</v>
      </c>
      <c r="E669" s="10">
        <v>18</v>
      </c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5" customHeight="1" x14ac:dyDescent="0.2">
      <c r="A670" s="13"/>
      <c r="B670" s="13" t="s">
        <v>20</v>
      </c>
      <c r="C670" s="10"/>
      <c r="D670" s="10">
        <v>26</v>
      </c>
      <c r="E670" s="10">
        <v>26</v>
      </c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5" customHeight="1" x14ac:dyDescent="0.2">
      <c r="A671" s="13"/>
      <c r="B671" s="13" t="s">
        <v>33</v>
      </c>
      <c r="C671" s="10"/>
      <c r="D671" s="10">
        <v>10</v>
      </c>
      <c r="E671" s="10">
        <v>10</v>
      </c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5" customHeight="1" x14ac:dyDescent="0.2">
      <c r="A672" s="13"/>
      <c r="B672" s="13" t="s">
        <v>25</v>
      </c>
      <c r="C672" s="10"/>
      <c r="D672" s="10">
        <v>2</v>
      </c>
      <c r="E672" s="10">
        <v>2</v>
      </c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5" customHeight="1" x14ac:dyDescent="0.2">
      <c r="A673" s="13"/>
      <c r="B673" s="13" t="s">
        <v>121</v>
      </c>
      <c r="C673" s="10"/>
      <c r="D673" s="10"/>
      <c r="E673" s="10">
        <v>116</v>
      </c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5.75" customHeight="1" x14ac:dyDescent="0.2">
      <c r="A674" s="13"/>
      <c r="B674" s="13" t="s">
        <v>24</v>
      </c>
      <c r="C674" s="10"/>
      <c r="D674" s="10">
        <v>10</v>
      </c>
      <c r="E674" s="10">
        <v>10</v>
      </c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2.75" customHeight="1" x14ac:dyDescent="0.2">
      <c r="A675" s="13"/>
      <c r="B675" s="13" t="s">
        <v>32</v>
      </c>
      <c r="C675" s="10"/>
      <c r="D675" s="10">
        <v>5</v>
      </c>
      <c r="E675" s="10">
        <v>5</v>
      </c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26.25" customHeight="1" x14ac:dyDescent="0.2">
      <c r="A676" s="10" t="s">
        <v>105</v>
      </c>
      <c r="B676" s="7" t="s">
        <v>106</v>
      </c>
      <c r="C676" s="10">
        <v>150</v>
      </c>
      <c r="D676" s="53"/>
      <c r="E676" s="54"/>
      <c r="F676" s="10">
        <v>3.59</v>
      </c>
      <c r="G676" s="10">
        <v>6.1</v>
      </c>
      <c r="H676" s="10">
        <v>19.36</v>
      </c>
      <c r="I676" s="10">
        <v>147</v>
      </c>
      <c r="J676" s="10"/>
      <c r="K676" s="10"/>
      <c r="L676" s="10">
        <v>4.29</v>
      </c>
      <c r="M676" s="10"/>
      <c r="N676" s="10"/>
      <c r="O676" s="10">
        <v>12.77</v>
      </c>
    </row>
    <row r="677" spans="1:15" ht="14.25" customHeight="1" x14ac:dyDescent="0.2">
      <c r="A677" s="10"/>
      <c r="B677" s="25" t="s">
        <v>85</v>
      </c>
      <c r="C677" s="10"/>
      <c r="D677" s="51"/>
      <c r="E677" s="52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4.25" customHeight="1" x14ac:dyDescent="0.2">
      <c r="A678" s="10"/>
      <c r="B678" s="27" t="s">
        <v>74</v>
      </c>
      <c r="C678" s="10"/>
      <c r="D678" s="63">
        <v>142.69999999999999</v>
      </c>
      <c r="E678" s="64">
        <v>107</v>
      </c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4.25" customHeight="1" x14ac:dyDescent="0.2">
      <c r="A679" s="10"/>
      <c r="B679" s="26" t="s">
        <v>75</v>
      </c>
      <c r="C679" s="10"/>
      <c r="D679" s="51">
        <v>153</v>
      </c>
      <c r="E679" s="52">
        <v>107</v>
      </c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s="34" customFormat="1" ht="15.75" customHeight="1" x14ac:dyDescent="0.2">
      <c r="A680" s="10"/>
      <c r="B680" s="26" t="s">
        <v>76</v>
      </c>
      <c r="C680" s="10"/>
      <c r="D680" s="9">
        <v>164.6</v>
      </c>
      <c r="E680" s="10">
        <v>107</v>
      </c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s="34" customFormat="1" ht="15.75" customHeight="1" x14ac:dyDescent="0.2">
      <c r="A681" s="10"/>
      <c r="B681" s="26" t="s">
        <v>77</v>
      </c>
      <c r="C681" s="10"/>
      <c r="D681" s="9">
        <v>178.3</v>
      </c>
      <c r="E681" s="10">
        <v>107</v>
      </c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s="34" customFormat="1" ht="15.75" customHeight="1" x14ac:dyDescent="0.2">
      <c r="A682" s="10"/>
      <c r="B682" s="19" t="s">
        <v>107</v>
      </c>
      <c r="C682" s="10"/>
      <c r="D682" s="9"/>
      <c r="E682" s="10">
        <v>60</v>
      </c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s="34" customFormat="1" ht="15.75" customHeight="1" x14ac:dyDescent="0.2">
      <c r="A683" s="10"/>
      <c r="B683" s="19" t="s">
        <v>103</v>
      </c>
      <c r="C683" s="10"/>
      <c r="D683" s="9">
        <v>15</v>
      </c>
      <c r="E683" s="10">
        <v>15</v>
      </c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s="34" customFormat="1" ht="15.75" customHeight="1" x14ac:dyDescent="0.2">
      <c r="A684" s="10"/>
      <c r="B684" s="19" t="s">
        <v>87</v>
      </c>
      <c r="C684" s="10"/>
      <c r="D684" s="9">
        <v>4.5</v>
      </c>
      <c r="E684" s="10">
        <v>4.5</v>
      </c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s="34" customFormat="1" ht="15.75" customHeight="1" x14ac:dyDescent="0.2">
      <c r="A685" s="10"/>
      <c r="B685" s="19" t="s">
        <v>20</v>
      </c>
      <c r="C685" s="10"/>
      <c r="D685" s="9">
        <v>45</v>
      </c>
      <c r="E685" s="10">
        <v>45</v>
      </c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s="34" customFormat="1" ht="15.75" customHeight="1" x14ac:dyDescent="0.2">
      <c r="A686" s="10"/>
      <c r="B686" s="19" t="s">
        <v>25</v>
      </c>
      <c r="C686" s="10"/>
      <c r="D686" s="9">
        <v>0.5</v>
      </c>
      <c r="E686" s="10">
        <v>0.5</v>
      </c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s="34" customFormat="1" ht="15.75" customHeight="1" x14ac:dyDescent="0.2">
      <c r="A687" s="10"/>
      <c r="B687" s="19" t="s">
        <v>25</v>
      </c>
      <c r="C687" s="10"/>
      <c r="D687" s="9">
        <v>1</v>
      </c>
      <c r="E687" s="10">
        <v>1</v>
      </c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s="34" customFormat="1" ht="15.75" customHeight="1" x14ac:dyDescent="0.2">
      <c r="A688" s="10"/>
      <c r="B688" s="19" t="s">
        <v>108</v>
      </c>
      <c r="C688" s="10"/>
      <c r="D688" s="9">
        <v>3.2</v>
      </c>
      <c r="E688" s="10">
        <v>3</v>
      </c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s="34" customFormat="1" ht="15.75" customHeight="1" x14ac:dyDescent="0.2">
      <c r="A689" s="10"/>
      <c r="B689" s="19" t="s">
        <v>36</v>
      </c>
      <c r="C689" s="10"/>
      <c r="D689" s="9">
        <v>3.2</v>
      </c>
      <c r="E689" s="10">
        <v>3.2</v>
      </c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s="34" customFormat="1" ht="12.75" customHeight="1" x14ac:dyDescent="0.2">
      <c r="A690" s="10"/>
      <c r="B690" s="13" t="s">
        <v>104</v>
      </c>
      <c r="C690" s="10"/>
      <c r="D690" s="9"/>
      <c r="E690" s="10">
        <v>168</v>
      </c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s="34" customFormat="1" ht="12.75" customHeight="1" x14ac:dyDescent="0.2">
      <c r="A691" s="10"/>
      <c r="B691" s="11" t="s">
        <v>28</v>
      </c>
      <c r="C691" s="10">
        <v>20</v>
      </c>
      <c r="D691" s="9">
        <v>20</v>
      </c>
      <c r="E691" s="10">
        <v>20</v>
      </c>
      <c r="F691" s="10">
        <v>1.58</v>
      </c>
      <c r="G691" s="10">
        <v>0.2</v>
      </c>
      <c r="H691" s="10">
        <v>9.66</v>
      </c>
      <c r="I691" s="10">
        <v>47</v>
      </c>
      <c r="J691" s="10">
        <v>3.3000000000000002E-2</v>
      </c>
      <c r="K691" s="10">
        <v>8.9999999999999993E-3</v>
      </c>
      <c r="L691" s="10">
        <v>0</v>
      </c>
      <c r="M691" s="10">
        <v>6</v>
      </c>
      <c r="N691" s="10">
        <v>0.33</v>
      </c>
      <c r="O691" s="10">
        <v>0.83</v>
      </c>
    </row>
    <row r="692" spans="1:15" s="34" customFormat="1" ht="12.75" customHeight="1" x14ac:dyDescent="0.2">
      <c r="A692" s="13"/>
      <c r="B692" s="11" t="s">
        <v>185</v>
      </c>
      <c r="C692" s="10">
        <v>30</v>
      </c>
      <c r="D692" s="9">
        <v>30</v>
      </c>
      <c r="E692" s="10">
        <v>30</v>
      </c>
      <c r="F692" s="10">
        <v>1.98</v>
      </c>
      <c r="G692" s="10">
        <v>0.36</v>
      </c>
      <c r="H692" s="10">
        <v>10.02</v>
      </c>
      <c r="I692" s="10">
        <v>52.2</v>
      </c>
      <c r="J692" s="10">
        <v>5.3999999999999999E-2</v>
      </c>
      <c r="K692" s="10">
        <v>2.4E-2</v>
      </c>
      <c r="L692" s="10">
        <v>0</v>
      </c>
      <c r="M692" s="10">
        <v>14.4</v>
      </c>
      <c r="N692" s="10">
        <v>15</v>
      </c>
      <c r="O692" s="10">
        <v>1.74</v>
      </c>
    </row>
    <row r="693" spans="1:15" ht="15" customHeight="1" x14ac:dyDescent="0.2">
      <c r="A693" s="6" t="s">
        <v>186</v>
      </c>
      <c r="B693" s="11" t="s">
        <v>187</v>
      </c>
      <c r="C693" s="9">
        <v>200</v>
      </c>
      <c r="D693" s="8"/>
      <c r="E693" s="10"/>
      <c r="F693" s="12">
        <v>0.24</v>
      </c>
      <c r="G693" s="10">
        <v>0.14000000000000001</v>
      </c>
      <c r="H693" s="10">
        <v>27.83</v>
      </c>
      <c r="I693" s="10">
        <v>113.33</v>
      </c>
      <c r="J693" s="10">
        <v>0.02</v>
      </c>
      <c r="K693" s="10">
        <v>0</v>
      </c>
      <c r="L693" s="10">
        <v>1.72</v>
      </c>
      <c r="M693" s="10">
        <v>12</v>
      </c>
      <c r="N693" s="10">
        <v>0.8</v>
      </c>
      <c r="O693" s="10">
        <v>5.62</v>
      </c>
    </row>
    <row r="694" spans="1:15" ht="15" customHeight="1" x14ac:dyDescent="0.2">
      <c r="A694" s="6"/>
      <c r="B694" s="13" t="s">
        <v>188</v>
      </c>
      <c r="C694" s="8"/>
      <c r="D694" s="9">
        <v>45.3</v>
      </c>
      <c r="E694" s="10">
        <v>40</v>
      </c>
      <c r="F694" s="12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5" customHeight="1" x14ac:dyDescent="0.2">
      <c r="A695" s="6"/>
      <c r="B695" s="19" t="s">
        <v>19</v>
      </c>
      <c r="C695" s="18"/>
      <c r="D695" s="9">
        <v>24</v>
      </c>
      <c r="E695" s="10">
        <v>24</v>
      </c>
      <c r="F695" s="68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1:15" ht="15" customHeight="1" x14ac:dyDescent="0.2">
      <c r="A696" s="6"/>
      <c r="B696" s="19" t="s">
        <v>29</v>
      </c>
      <c r="C696" s="18"/>
      <c r="D696" s="9">
        <v>0.2</v>
      </c>
      <c r="E696" s="10">
        <v>0.2</v>
      </c>
      <c r="F696" s="68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1:15" ht="12" customHeight="1" x14ac:dyDescent="0.2">
      <c r="A697" s="6"/>
      <c r="B697" s="13" t="s">
        <v>20</v>
      </c>
      <c r="C697" s="18"/>
      <c r="D697" s="9">
        <v>172</v>
      </c>
      <c r="E697" s="10">
        <v>172</v>
      </c>
      <c r="F697" s="68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1:15" ht="13.5" customHeight="1" x14ac:dyDescent="0.2">
      <c r="A698" s="82"/>
      <c r="B698" s="82" t="s">
        <v>37</v>
      </c>
      <c r="C698" s="85"/>
      <c r="D698" s="85"/>
      <c r="E698" s="85"/>
      <c r="F698" s="85">
        <f>SUM(F649:F697)</f>
        <v>23.93</v>
      </c>
      <c r="G698" s="85">
        <f>SUM(G649:G697)</f>
        <v>30.49</v>
      </c>
      <c r="H698" s="85">
        <f>SUM(H649:H697)</f>
        <v>86.949999999999989</v>
      </c>
      <c r="I698" s="85">
        <f>SUM(I649:I697)</f>
        <v>718.28000000000009</v>
      </c>
      <c r="J698" s="85" t="e">
        <f>J649+J667+#REF!+#REF!+#REF!+J693</f>
        <v>#REF!</v>
      </c>
      <c r="K698" s="85" t="e">
        <f>K649+K667+#REF!+#REF!+#REF!+K693</f>
        <v>#REF!</v>
      </c>
      <c r="L698" s="85">
        <f>SUM(L649:L697)</f>
        <v>25.629999999999995</v>
      </c>
      <c r="M698" s="85" t="e">
        <f>M649+M667+#REF!+#REF!+#REF!+M693</f>
        <v>#REF!</v>
      </c>
      <c r="N698" s="85" t="e">
        <f>N649+N667+#REF!+#REF!+#REF!+N693</f>
        <v>#REF!</v>
      </c>
      <c r="O698" s="85">
        <f>SUM(O649:O697)</f>
        <v>57.679999999999993</v>
      </c>
    </row>
    <row r="699" spans="1:15" ht="13.5" customHeight="1" x14ac:dyDescent="0.2">
      <c r="A699" s="110"/>
      <c r="B699" s="110" t="s">
        <v>248</v>
      </c>
      <c r="C699" s="111"/>
      <c r="D699" s="111"/>
      <c r="E699" s="111"/>
      <c r="F699" s="111">
        <f>SUM(F698,F647)</f>
        <v>55.3</v>
      </c>
      <c r="G699" s="111">
        <f>SUM(G698,G647)</f>
        <v>54.51</v>
      </c>
      <c r="H699" s="111">
        <f>SUM(H698,H647)</f>
        <v>190.44</v>
      </c>
      <c r="I699" s="111">
        <f>SUM(I698,I647)</f>
        <v>1345.91</v>
      </c>
      <c r="J699" s="111"/>
      <c r="K699" s="111"/>
      <c r="L699" s="111">
        <f>SUM(L698,L647)</f>
        <v>29.729999999999997</v>
      </c>
      <c r="M699" s="111"/>
      <c r="N699" s="111"/>
      <c r="O699" s="111">
        <f>SUM(O698,O647)</f>
        <v>108.44999999999999</v>
      </c>
    </row>
    <row r="700" spans="1:15" ht="13.5" customHeight="1" x14ac:dyDescent="0.2">
      <c r="A700" s="122" t="s">
        <v>251</v>
      </c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</row>
    <row r="701" spans="1:15" ht="13.5" customHeight="1" x14ac:dyDescent="0.2">
      <c r="A701" s="130" t="s">
        <v>182</v>
      </c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2"/>
    </row>
    <row r="702" spans="1:15" ht="13.5" customHeight="1" x14ac:dyDescent="0.2">
      <c r="A702" s="13" t="s">
        <v>252</v>
      </c>
      <c r="B702" s="7" t="s">
        <v>253</v>
      </c>
      <c r="C702" s="10" t="s">
        <v>254</v>
      </c>
      <c r="D702" s="10"/>
      <c r="E702" s="10"/>
      <c r="F702" s="10">
        <v>15.92</v>
      </c>
      <c r="G702" s="10">
        <v>20.47</v>
      </c>
      <c r="H702" s="10">
        <v>2.4500000000000002</v>
      </c>
      <c r="I702" s="10">
        <v>338.92</v>
      </c>
      <c r="J702" s="10">
        <v>0.04</v>
      </c>
      <c r="K702" s="10">
        <v>0.31</v>
      </c>
      <c r="L702" s="10">
        <v>0.3</v>
      </c>
      <c r="M702" s="10">
        <v>43.2</v>
      </c>
      <c r="N702" s="10">
        <v>1.68</v>
      </c>
      <c r="O702" s="10">
        <v>36.74</v>
      </c>
    </row>
    <row r="703" spans="1:15" ht="13.5" customHeight="1" x14ac:dyDescent="0.2">
      <c r="A703" s="13"/>
      <c r="B703" s="19" t="s">
        <v>31</v>
      </c>
      <c r="C703" s="10"/>
      <c r="D703" s="10" t="s">
        <v>171</v>
      </c>
      <c r="E703" s="10">
        <v>100</v>
      </c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3.5" customHeight="1" x14ac:dyDescent="0.2">
      <c r="A704" s="13"/>
      <c r="B704" s="13" t="s">
        <v>172</v>
      </c>
      <c r="C704" s="10"/>
      <c r="D704" s="10">
        <v>37.5</v>
      </c>
      <c r="E704" s="10">
        <v>37.5</v>
      </c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3.5" customHeight="1" x14ac:dyDescent="0.2">
      <c r="A705" s="13"/>
      <c r="B705" s="13" t="s">
        <v>108</v>
      </c>
      <c r="C705" s="10"/>
      <c r="D705" s="10">
        <v>20</v>
      </c>
      <c r="E705" s="10">
        <v>18.8</v>
      </c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3.5" customHeight="1" x14ac:dyDescent="0.2">
      <c r="A706" s="13"/>
      <c r="B706" s="13" t="s">
        <v>32</v>
      </c>
      <c r="C706" s="74"/>
      <c r="D706" s="10">
        <v>5</v>
      </c>
      <c r="E706" s="10">
        <v>5</v>
      </c>
      <c r="F706" s="74"/>
      <c r="G706" s="74"/>
      <c r="H706" s="74"/>
      <c r="I706" s="74"/>
      <c r="J706" s="74"/>
      <c r="K706" s="74"/>
      <c r="L706" s="74"/>
      <c r="M706" s="74"/>
      <c r="N706" s="74"/>
      <c r="O706" s="74"/>
    </row>
    <row r="707" spans="1:15" ht="13.5" customHeight="1" x14ac:dyDescent="0.2">
      <c r="A707" s="11"/>
      <c r="B707" s="13" t="s">
        <v>174</v>
      </c>
      <c r="C707" s="74"/>
      <c r="D707" s="10"/>
      <c r="E707" s="10">
        <v>137</v>
      </c>
      <c r="F707" s="74"/>
      <c r="G707" s="74"/>
      <c r="H707" s="74"/>
      <c r="I707" s="74"/>
      <c r="J707" s="75"/>
      <c r="K707" s="75"/>
      <c r="L707" s="75"/>
      <c r="M707" s="75"/>
      <c r="N707" s="75"/>
      <c r="O707" s="75"/>
    </row>
    <row r="708" spans="1:15" ht="13.5" customHeight="1" x14ac:dyDescent="0.2">
      <c r="A708" s="13"/>
      <c r="B708" s="13" t="s">
        <v>32</v>
      </c>
      <c r="C708" s="10"/>
      <c r="D708" s="6">
        <v>5</v>
      </c>
      <c r="E708" s="10">
        <v>5</v>
      </c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3.5" customHeight="1" x14ac:dyDescent="0.2">
      <c r="A709" s="10"/>
      <c r="B709" s="13" t="s">
        <v>25</v>
      </c>
      <c r="C709" s="10"/>
      <c r="D709" s="9">
        <v>1</v>
      </c>
      <c r="E709" s="10">
        <v>1</v>
      </c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3.5" customHeight="1" x14ac:dyDescent="0.2">
      <c r="A710" s="10" t="s">
        <v>175</v>
      </c>
      <c r="B710" s="16" t="s">
        <v>176</v>
      </c>
      <c r="C710" s="15">
        <v>50</v>
      </c>
      <c r="D710" s="78"/>
      <c r="E710" s="15"/>
      <c r="F710" s="15">
        <v>1.55</v>
      </c>
      <c r="G710" s="15">
        <v>2.2000000000000002</v>
      </c>
      <c r="H710" s="15">
        <v>9</v>
      </c>
      <c r="I710" s="15">
        <v>41.8</v>
      </c>
      <c r="J710" s="15"/>
      <c r="K710" s="15"/>
      <c r="L710" s="15">
        <v>5.5</v>
      </c>
      <c r="M710" s="15"/>
      <c r="N710" s="15"/>
      <c r="O710" s="15">
        <v>10.81</v>
      </c>
    </row>
    <row r="711" spans="1:15" ht="13.5" customHeight="1" x14ac:dyDescent="0.2">
      <c r="A711" s="10"/>
      <c r="B711" s="13" t="s">
        <v>176</v>
      </c>
      <c r="C711" s="10"/>
      <c r="D711" s="9">
        <v>74.599999999999994</v>
      </c>
      <c r="E711" s="10">
        <v>48.5</v>
      </c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3.5" customHeight="1" x14ac:dyDescent="0.2">
      <c r="A712" s="10"/>
      <c r="B712" s="13" t="s">
        <v>32</v>
      </c>
      <c r="C712" s="10"/>
      <c r="D712" s="9">
        <v>1.8</v>
      </c>
      <c r="E712" s="10">
        <v>1.8</v>
      </c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3.5" customHeight="1" x14ac:dyDescent="0.2">
      <c r="A713" s="112"/>
      <c r="B713" s="11" t="s">
        <v>28</v>
      </c>
      <c r="C713" s="9">
        <v>30</v>
      </c>
      <c r="D713" s="9">
        <v>30</v>
      </c>
      <c r="E713" s="10">
        <v>30</v>
      </c>
      <c r="F713" s="10">
        <v>2.37</v>
      </c>
      <c r="G713" s="10">
        <v>0.3</v>
      </c>
      <c r="H713" s="10">
        <v>14.49</v>
      </c>
      <c r="I713" s="10">
        <v>70.5</v>
      </c>
      <c r="J713" s="10">
        <v>4.3999999999999997E-2</v>
      </c>
      <c r="K713" s="10">
        <v>1.2E-2</v>
      </c>
      <c r="L713" s="10">
        <v>0</v>
      </c>
      <c r="M713" s="79"/>
      <c r="N713" s="79"/>
      <c r="O713" s="15">
        <v>1.25</v>
      </c>
    </row>
    <row r="714" spans="1:15" ht="13.5" customHeight="1" x14ac:dyDescent="0.2">
      <c r="A714" s="15" t="s">
        <v>179</v>
      </c>
      <c r="B714" s="80" t="s">
        <v>180</v>
      </c>
      <c r="C714" s="15">
        <v>120</v>
      </c>
      <c r="D714" s="78">
        <v>120</v>
      </c>
      <c r="E714" s="15">
        <v>120</v>
      </c>
      <c r="F714" s="15">
        <v>0.48</v>
      </c>
      <c r="G714" s="15">
        <v>0.48</v>
      </c>
      <c r="H714" s="15">
        <v>11.85</v>
      </c>
      <c r="I714" s="15">
        <v>53.16</v>
      </c>
      <c r="J714" s="15">
        <v>18</v>
      </c>
      <c r="K714" s="15">
        <v>0.02</v>
      </c>
      <c r="L714" s="15">
        <v>12</v>
      </c>
      <c r="M714" s="15">
        <v>15</v>
      </c>
      <c r="N714" s="15">
        <v>1.9</v>
      </c>
      <c r="O714" s="15">
        <v>10.68</v>
      </c>
    </row>
    <row r="715" spans="1:15" ht="13.5" customHeight="1" x14ac:dyDescent="0.2">
      <c r="A715" s="10" t="s">
        <v>137</v>
      </c>
      <c r="B715" s="7" t="s">
        <v>138</v>
      </c>
      <c r="C715" s="10" t="s">
        <v>139</v>
      </c>
      <c r="D715" s="8"/>
      <c r="E715" s="10"/>
      <c r="F715" s="10">
        <v>0.2</v>
      </c>
      <c r="G715" s="10">
        <v>0</v>
      </c>
      <c r="H715" s="10">
        <v>15</v>
      </c>
      <c r="I715" s="10">
        <v>65</v>
      </c>
      <c r="J715" s="10">
        <v>0</v>
      </c>
      <c r="K715" s="10">
        <v>0</v>
      </c>
      <c r="L715" s="10">
        <v>0.1</v>
      </c>
      <c r="M715" s="10">
        <v>12</v>
      </c>
      <c r="N715" s="10">
        <v>0.8</v>
      </c>
      <c r="O715" s="12">
        <v>1.31</v>
      </c>
    </row>
    <row r="716" spans="1:15" ht="13.5" customHeight="1" x14ac:dyDescent="0.2">
      <c r="A716" s="10"/>
      <c r="B716" s="19" t="s">
        <v>140</v>
      </c>
      <c r="C716" s="119"/>
      <c r="D716" s="9">
        <v>0.5</v>
      </c>
      <c r="E716" s="10">
        <v>0.5</v>
      </c>
      <c r="F716" s="10"/>
      <c r="G716" s="119"/>
      <c r="H716" s="119"/>
      <c r="I716" s="119"/>
      <c r="J716" s="119"/>
      <c r="K716" s="119"/>
      <c r="L716" s="119"/>
      <c r="M716" s="119"/>
      <c r="N716" s="119"/>
      <c r="O716" s="119"/>
    </row>
    <row r="717" spans="1:15" ht="13.5" customHeight="1" x14ac:dyDescent="0.2">
      <c r="A717" s="11"/>
      <c r="B717" s="19" t="s">
        <v>20</v>
      </c>
      <c r="C717" s="11"/>
      <c r="D717" s="10">
        <v>216</v>
      </c>
      <c r="E717" s="10">
        <v>200</v>
      </c>
      <c r="F717" s="13"/>
      <c r="G717" s="11"/>
      <c r="H717" s="11"/>
      <c r="I717" s="11"/>
      <c r="J717" s="62"/>
      <c r="K717" s="62"/>
      <c r="L717" s="62"/>
      <c r="M717" s="62"/>
      <c r="N717" s="62"/>
      <c r="O717" s="62"/>
    </row>
    <row r="718" spans="1:15" ht="13.5" customHeight="1" x14ac:dyDescent="0.2">
      <c r="A718" s="10"/>
      <c r="B718" s="19" t="s">
        <v>19</v>
      </c>
      <c r="C718" s="10"/>
      <c r="D718" s="9">
        <v>15</v>
      </c>
      <c r="E718" s="10">
        <v>15</v>
      </c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3.5" customHeight="1" x14ac:dyDescent="0.2">
      <c r="A719" s="108"/>
      <c r="B719" s="82" t="s">
        <v>181</v>
      </c>
      <c r="C719" s="109"/>
      <c r="D719" s="109"/>
      <c r="E719" s="109"/>
      <c r="F719" s="109">
        <f t="shared" ref="F719:O719" si="9">SUM(F702:F718)</f>
        <v>20.52</v>
      </c>
      <c r="G719" s="109">
        <f t="shared" si="9"/>
        <v>23.45</v>
      </c>
      <c r="H719" s="109">
        <f t="shared" si="9"/>
        <v>52.79</v>
      </c>
      <c r="I719" s="109">
        <f t="shared" si="9"/>
        <v>569.38</v>
      </c>
      <c r="J719" s="109">
        <f t="shared" si="9"/>
        <v>18.084</v>
      </c>
      <c r="K719" s="109">
        <f t="shared" si="9"/>
        <v>0.34200000000000003</v>
      </c>
      <c r="L719" s="109">
        <f t="shared" si="9"/>
        <v>17.900000000000002</v>
      </c>
      <c r="M719" s="109">
        <f t="shared" si="9"/>
        <v>70.2</v>
      </c>
      <c r="N719" s="109">
        <f t="shared" si="9"/>
        <v>4.38</v>
      </c>
      <c r="O719" s="109">
        <f t="shared" si="9"/>
        <v>60.790000000000006</v>
      </c>
    </row>
    <row r="720" spans="1:15" ht="13.5" customHeight="1" x14ac:dyDescent="0.2">
      <c r="A720" s="130" t="s">
        <v>183</v>
      </c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2"/>
    </row>
    <row r="721" spans="1:15" ht="27.75" customHeight="1" x14ac:dyDescent="0.2">
      <c r="A721" s="17" t="s">
        <v>91</v>
      </c>
      <c r="B721" s="16" t="s">
        <v>71</v>
      </c>
      <c r="C721" s="24" t="s">
        <v>145</v>
      </c>
      <c r="D721" s="15"/>
      <c r="E721" s="15"/>
      <c r="F721" s="24">
        <v>1.82</v>
      </c>
      <c r="G721" s="24">
        <v>4.91</v>
      </c>
      <c r="H721" s="24">
        <v>12.74</v>
      </c>
      <c r="I721" s="24">
        <v>102.5</v>
      </c>
      <c r="J721" s="24"/>
      <c r="K721" s="24"/>
      <c r="L721" s="24">
        <v>10.29</v>
      </c>
      <c r="M721" s="24"/>
      <c r="N721" s="24"/>
      <c r="O721" s="15">
        <v>8.82</v>
      </c>
    </row>
    <row r="722" spans="1:15" ht="13.5" customHeight="1" x14ac:dyDescent="0.2">
      <c r="A722" s="16"/>
      <c r="B722" s="25" t="s">
        <v>89</v>
      </c>
      <c r="C722" s="32"/>
      <c r="D722" s="15"/>
      <c r="E722" s="15"/>
      <c r="F722" s="32"/>
      <c r="G722" s="32"/>
      <c r="H722" s="32"/>
      <c r="I722" s="32"/>
      <c r="J722" s="32"/>
      <c r="K722" s="32"/>
      <c r="L722" s="32"/>
      <c r="M722" s="32"/>
      <c r="N722" s="32"/>
      <c r="O722" s="15"/>
    </row>
    <row r="723" spans="1:15" ht="13.5" customHeight="1" x14ac:dyDescent="0.2">
      <c r="A723" s="16"/>
      <c r="B723" s="27" t="s">
        <v>114</v>
      </c>
      <c r="C723" s="32"/>
      <c r="D723" s="63">
        <v>50</v>
      </c>
      <c r="E723" s="64">
        <v>40</v>
      </c>
      <c r="F723" s="32"/>
      <c r="G723" s="32"/>
      <c r="H723" s="32"/>
      <c r="I723" s="32"/>
      <c r="J723" s="32"/>
      <c r="K723" s="32"/>
      <c r="L723" s="32"/>
      <c r="M723" s="32"/>
      <c r="N723" s="32"/>
      <c r="O723" s="15"/>
    </row>
    <row r="724" spans="1:15" ht="13.5" customHeight="1" x14ac:dyDescent="0.2">
      <c r="A724" s="16"/>
      <c r="B724" s="27" t="s">
        <v>115</v>
      </c>
      <c r="C724" s="32"/>
      <c r="D724" s="63">
        <v>53.3</v>
      </c>
      <c r="E724" s="64">
        <v>40</v>
      </c>
      <c r="F724" s="32"/>
      <c r="G724" s="32"/>
      <c r="H724" s="32"/>
      <c r="I724" s="32"/>
      <c r="J724" s="32"/>
      <c r="K724" s="32"/>
      <c r="L724" s="32"/>
      <c r="M724" s="32"/>
      <c r="N724" s="32"/>
      <c r="O724" s="15"/>
    </row>
    <row r="725" spans="1:15" ht="13.5" customHeight="1" x14ac:dyDescent="0.2">
      <c r="A725" s="17"/>
      <c r="B725" s="25" t="s">
        <v>82</v>
      </c>
      <c r="C725" s="15"/>
      <c r="D725" s="51">
        <v>25</v>
      </c>
      <c r="E725" s="52">
        <v>20</v>
      </c>
      <c r="F725" s="15"/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1:15" ht="13.5" customHeight="1" x14ac:dyDescent="0.2">
      <c r="A726" s="17"/>
      <c r="B726" s="25" t="s">
        <v>90</v>
      </c>
      <c r="C726" s="15"/>
      <c r="D726" s="53">
        <v>17.2</v>
      </c>
      <c r="E726" s="54">
        <v>12</v>
      </c>
      <c r="F726" s="15"/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1:15" ht="13.5" customHeight="1" x14ac:dyDescent="0.2">
      <c r="A727" s="17"/>
      <c r="B727" s="25" t="s">
        <v>85</v>
      </c>
      <c r="C727" s="15"/>
      <c r="D727" s="53"/>
      <c r="E727" s="54"/>
      <c r="F727" s="15"/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1:15" ht="13.5" customHeight="1" x14ac:dyDescent="0.2">
      <c r="A728" s="17"/>
      <c r="B728" s="27" t="s">
        <v>74</v>
      </c>
      <c r="C728" s="15"/>
      <c r="D728" s="51">
        <v>26.7</v>
      </c>
      <c r="E728" s="52">
        <v>20</v>
      </c>
      <c r="F728" s="15"/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1:15" ht="13.5" customHeight="1" x14ac:dyDescent="0.2">
      <c r="A729" s="17"/>
      <c r="B729" s="26" t="s">
        <v>75</v>
      </c>
      <c r="C729" s="15"/>
      <c r="D729" s="57">
        <v>28.6</v>
      </c>
      <c r="E729" s="58">
        <v>20</v>
      </c>
      <c r="F729" s="15"/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1:15" ht="13.5" customHeight="1" x14ac:dyDescent="0.2">
      <c r="A730" s="17"/>
      <c r="B730" s="26" t="s">
        <v>76</v>
      </c>
      <c r="C730" s="15"/>
      <c r="D730" s="57">
        <v>30.8</v>
      </c>
      <c r="E730" s="58">
        <v>20</v>
      </c>
      <c r="F730" s="15"/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1:15" ht="13.5" customHeight="1" x14ac:dyDescent="0.2">
      <c r="A731" s="17"/>
      <c r="B731" s="26" t="s">
        <v>77</v>
      </c>
      <c r="C731" s="15"/>
      <c r="D731" s="63">
        <v>33.299999999999997</v>
      </c>
      <c r="E731" s="64">
        <v>20</v>
      </c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1:15" ht="13.5" customHeight="1" x14ac:dyDescent="0.2">
      <c r="A732" s="17"/>
      <c r="B732" s="25" t="s">
        <v>78</v>
      </c>
      <c r="C732" s="15"/>
      <c r="D732" s="51"/>
      <c r="E732" s="52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1:15" ht="13.5" customHeight="1" x14ac:dyDescent="0.2">
      <c r="A733" s="17"/>
      <c r="B733" s="27" t="s">
        <v>114</v>
      </c>
      <c r="C733" s="15"/>
      <c r="D733" s="53">
        <v>12.5</v>
      </c>
      <c r="E733" s="54">
        <v>10</v>
      </c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1:15" ht="13.5" customHeight="1" x14ac:dyDescent="0.2">
      <c r="A734" s="17"/>
      <c r="B734" s="27" t="s">
        <v>115</v>
      </c>
      <c r="C734" s="15"/>
      <c r="D734" s="71">
        <v>13.3</v>
      </c>
      <c r="E734" s="72">
        <v>10</v>
      </c>
      <c r="F734" s="15"/>
      <c r="G734" s="15"/>
      <c r="H734" s="15"/>
      <c r="I734" s="15"/>
      <c r="J734" s="15"/>
      <c r="K734" s="15"/>
      <c r="L734" s="15"/>
      <c r="M734" s="15"/>
      <c r="N734" s="15"/>
      <c r="O734" s="32"/>
    </row>
    <row r="735" spans="1:15" ht="13.5" customHeight="1" x14ac:dyDescent="0.2">
      <c r="A735" s="17"/>
      <c r="B735" s="19" t="s">
        <v>23</v>
      </c>
      <c r="C735" s="15"/>
      <c r="D735" s="53">
        <v>12</v>
      </c>
      <c r="E735" s="54">
        <v>10</v>
      </c>
      <c r="F735" s="15"/>
      <c r="G735" s="15"/>
      <c r="H735" s="15"/>
      <c r="I735" s="15"/>
      <c r="J735" s="44"/>
      <c r="K735" s="44"/>
      <c r="L735" s="44"/>
      <c r="M735" s="44"/>
      <c r="N735" s="44"/>
      <c r="O735" s="30"/>
    </row>
    <row r="736" spans="1:15" ht="13.5" customHeight="1" x14ac:dyDescent="0.2">
      <c r="A736" s="17"/>
      <c r="B736" s="17" t="s">
        <v>69</v>
      </c>
      <c r="C736" s="15"/>
      <c r="D736" s="51">
        <v>7.5</v>
      </c>
      <c r="E736" s="52">
        <v>7.5</v>
      </c>
      <c r="F736" s="15"/>
      <c r="G736" s="15"/>
      <c r="H736" s="15"/>
      <c r="I736" s="15"/>
      <c r="J736" s="15"/>
      <c r="K736" s="15"/>
      <c r="L736" s="15"/>
      <c r="M736" s="15"/>
      <c r="N736" s="15"/>
      <c r="O736" s="17"/>
    </row>
    <row r="737" spans="1:15" ht="13.5" customHeight="1" x14ac:dyDescent="0.2">
      <c r="A737" s="17"/>
      <c r="B737" s="17" t="s">
        <v>24</v>
      </c>
      <c r="C737" s="15"/>
      <c r="D737" s="53">
        <v>5</v>
      </c>
      <c r="E737" s="54">
        <v>5</v>
      </c>
      <c r="F737" s="15"/>
      <c r="G737" s="15"/>
      <c r="H737" s="15"/>
      <c r="I737" s="15"/>
      <c r="J737" s="15"/>
      <c r="K737" s="15"/>
      <c r="L737" s="15"/>
      <c r="M737" s="15"/>
      <c r="N737" s="15"/>
      <c r="O737" s="17"/>
    </row>
    <row r="738" spans="1:15" ht="13.5" customHeight="1" x14ac:dyDescent="0.2">
      <c r="A738" s="17"/>
      <c r="B738" s="17" t="s">
        <v>19</v>
      </c>
      <c r="C738" s="15"/>
      <c r="D738" s="51">
        <v>2.5</v>
      </c>
      <c r="E738" s="52">
        <v>2.5</v>
      </c>
      <c r="F738" s="15"/>
      <c r="G738" s="15"/>
      <c r="H738" s="15"/>
      <c r="I738" s="15"/>
      <c r="J738" s="15"/>
      <c r="K738" s="15"/>
      <c r="L738" s="15"/>
      <c r="M738" s="15"/>
      <c r="N738" s="15"/>
      <c r="O738" s="17"/>
    </row>
    <row r="739" spans="1:15" ht="13.5" customHeight="1" x14ac:dyDescent="0.2">
      <c r="A739" s="17"/>
      <c r="B739" s="17" t="s">
        <v>25</v>
      </c>
      <c r="C739" s="15"/>
      <c r="D739" s="57">
        <v>2.5</v>
      </c>
      <c r="E739" s="58">
        <v>2.5</v>
      </c>
      <c r="F739" s="15"/>
      <c r="G739" s="15"/>
      <c r="H739" s="15"/>
      <c r="I739" s="15"/>
      <c r="J739" s="15"/>
      <c r="K739" s="15"/>
      <c r="L739" s="15"/>
      <c r="M739" s="15"/>
      <c r="N739" s="15"/>
      <c r="O739" s="17"/>
    </row>
    <row r="740" spans="1:15" ht="13.5" customHeight="1" x14ac:dyDescent="0.2">
      <c r="A740" s="17"/>
      <c r="B740" s="17" t="s">
        <v>42</v>
      </c>
      <c r="C740" s="15"/>
      <c r="D740" s="53">
        <v>200</v>
      </c>
      <c r="E740" s="54">
        <v>200</v>
      </c>
      <c r="F740" s="15"/>
      <c r="G740" s="15"/>
      <c r="H740" s="15"/>
      <c r="I740" s="15"/>
      <c r="J740" s="15"/>
      <c r="K740" s="15"/>
      <c r="L740" s="15"/>
      <c r="M740" s="15"/>
      <c r="N740" s="15"/>
      <c r="O740" s="17"/>
    </row>
    <row r="741" spans="1:15" ht="13.5" customHeight="1" x14ac:dyDescent="0.2">
      <c r="A741" s="17"/>
      <c r="B741" s="17" t="s">
        <v>26</v>
      </c>
      <c r="C741" s="15"/>
      <c r="D741" s="59">
        <v>5</v>
      </c>
      <c r="E741" s="60">
        <v>5</v>
      </c>
      <c r="F741" s="15"/>
      <c r="G741" s="15"/>
      <c r="H741" s="15"/>
      <c r="I741" s="15"/>
      <c r="J741" s="15"/>
      <c r="K741" s="15"/>
      <c r="L741" s="15"/>
      <c r="M741" s="15"/>
      <c r="N741" s="15"/>
      <c r="O741" s="17"/>
    </row>
    <row r="742" spans="1:15" ht="13.5" customHeight="1" x14ac:dyDescent="0.2">
      <c r="A742" s="6" t="s">
        <v>255</v>
      </c>
      <c r="B742" s="7" t="s">
        <v>256</v>
      </c>
      <c r="C742" s="9" t="s">
        <v>260</v>
      </c>
      <c r="D742" s="8"/>
      <c r="E742" s="10"/>
      <c r="F742" s="10">
        <v>13.51</v>
      </c>
      <c r="G742" s="10">
        <v>8.66</v>
      </c>
      <c r="H742" s="10">
        <v>25.72</v>
      </c>
      <c r="I742" s="10">
        <v>235.56</v>
      </c>
      <c r="J742" s="10">
        <v>0.12</v>
      </c>
      <c r="K742" s="10">
        <v>0.12</v>
      </c>
      <c r="L742" s="10">
        <v>11.45</v>
      </c>
      <c r="M742" s="10">
        <v>12.9</v>
      </c>
      <c r="N742" s="10">
        <v>1.62</v>
      </c>
      <c r="O742" s="9">
        <v>40.22</v>
      </c>
    </row>
    <row r="743" spans="1:15" ht="13.5" customHeight="1" x14ac:dyDescent="0.2">
      <c r="A743" s="6"/>
      <c r="B743" s="19" t="s">
        <v>257</v>
      </c>
      <c r="C743" s="8"/>
      <c r="D743" s="9">
        <v>165</v>
      </c>
      <c r="E743" s="10">
        <v>136</v>
      </c>
      <c r="F743" s="10"/>
      <c r="G743" s="10"/>
      <c r="H743" s="10"/>
      <c r="I743" s="10"/>
      <c r="J743" s="10"/>
      <c r="K743" s="10"/>
      <c r="L743" s="10"/>
      <c r="M743" s="10"/>
      <c r="N743" s="10"/>
      <c r="O743" s="8"/>
    </row>
    <row r="744" spans="1:15" ht="13.5" customHeight="1" x14ac:dyDescent="0.2">
      <c r="A744" s="6"/>
      <c r="B744" s="19" t="s">
        <v>24</v>
      </c>
      <c r="C744" s="8"/>
      <c r="D744" s="9">
        <v>4</v>
      </c>
      <c r="E744" s="10">
        <v>4</v>
      </c>
      <c r="F744" s="10"/>
      <c r="G744" s="10"/>
      <c r="H744" s="10"/>
      <c r="I744" s="10"/>
      <c r="J744" s="10"/>
      <c r="K744" s="10"/>
      <c r="L744" s="10"/>
      <c r="M744" s="10"/>
      <c r="N744" s="10"/>
      <c r="O744" s="8"/>
    </row>
    <row r="745" spans="1:15" ht="13.5" customHeight="1" x14ac:dyDescent="0.2">
      <c r="A745" s="6"/>
      <c r="B745" s="19" t="s">
        <v>258</v>
      </c>
      <c r="C745" s="8"/>
      <c r="D745" s="8"/>
      <c r="E745" s="10">
        <v>100</v>
      </c>
      <c r="F745" s="10"/>
      <c r="G745" s="10"/>
      <c r="H745" s="10"/>
      <c r="I745" s="10"/>
      <c r="J745" s="10"/>
      <c r="K745" s="10"/>
      <c r="L745" s="10"/>
      <c r="M745" s="10"/>
      <c r="N745" s="10"/>
      <c r="O745" s="8"/>
    </row>
    <row r="746" spans="1:15" ht="13.5" customHeight="1" x14ac:dyDescent="0.2">
      <c r="A746" s="6"/>
      <c r="B746" s="25" t="s">
        <v>85</v>
      </c>
      <c r="C746" s="8"/>
      <c r="D746" s="8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8"/>
    </row>
    <row r="747" spans="1:15" ht="13.5" customHeight="1" x14ac:dyDescent="0.2">
      <c r="A747" s="6"/>
      <c r="B747" s="27" t="s">
        <v>74</v>
      </c>
      <c r="C747" s="8"/>
      <c r="D747" s="9">
        <v>213.3</v>
      </c>
      <c r="E747" s="10">
        <v>115.2</v>
      </c>
      <c r="F747" s="10"/>
      <c r="G747" s="10"/>
      <c r="H747" s="10"/>
      <c r="I747" s="10"/>
      <c r="J747" s="10"/>
      <c r="K747" s="10"/>
      <c r="L747" s="10"/>
      <c r="M747" s="10"/>
      <c r="N747" s="10"/>
      <c r="O747" s="8"/>
    </row>
    <row r="748" spans="1:15" ht="13.5" customHeight="1" x14ac:dyDescent="0.2">
      <c r="A748" s="6"/>
      <c r="B748" s="26" t="s">
        <v>75</v>
      </c>
      <c r="C748" s="8"/>
      <c r="D748" s="9">
        <v>228.6</v>
      </c>
      <c r="E748" s="10">
        <v>115.2</v>
      </c>
      <c r="F748" s="10"/>
      <c r="G748" s="10"/>
      <c r="H748" s="10"/>
      <c r="I748" s="10"/>
      <c r="J748" s="10"/>
      <c r="K748" s="10"/>
      <c r="L748" s="10"/>
      <c r="M748" s="10"/>
      <c r="N748" s="10"/>
      <c r="O748" s="8"/>
    </row>
    <row r="749" spans="1:15" ht="13.5" customHeight="1" x14ac:dyDescent="0.2">
      <c r="A749" s="6"/>
      <c r="B749" s="26" t="s">
        <v>76</v>
      </c>
      <c r="C749" s="8"/>
      <c r="D749" s="9">
        <v>246.2</v>
      </c>
      <c r="E749" s="10">
        <v>115.2</v>
      </c>
      <c r="F749" s="10"/>
      <c r="G749" s="10"/>
      <c r="H749" s="10"/>
      <c r="I749" s="10"/>
      <c r="J749" s="10"/>
      <c r="K749" s="10"/>
      <c r="L749" s="10"/>
      <c r="M749" s="10"/>
      <c r="N749" s="10"/>
      <c r="O749" s="8"/>
    </row>
    <row r="750" spans="1:15" ht="13.5" customHeight="1" x14ac:dyDescent="0.2">
      <c r="A750" s="6"/>
      <c r="B750" s="26" t="s">
        <v>77</v>
      </c>
      <c r="C750" s="8"/>
      <c r="D750" s="9">
        <v>266.7</v>
      </c>
      <c r="E750" s="10">
        <v>115.2</v>
      </c>
      <c r="F750" s="10"/>
      <c r="G750" s="10"/>
      <c r="H750" s="10"/>
      <c r="I750" s="10"/>
      <c r="J750" s="10"/>
      <c r="K750" s="10"/>
      <c r="L750" s="10"/>
      <c r="M750" s="10"/>
      <c r="N750" s="10"/>
      <c r="O750" s="8"/>
    </row>
    <row r="751" spans="1:15" ht="13.5" customHeight="1" x14ac:dyDescent="0.2">
      <c r="A751" s="6"/>
      <c r="B751" s="25" t="s">
        <v>78</v>
      </c>
      <c r="C751" s="8"/>
      <c r="D751" s="9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8"/>
    </row>
    <row r="752" spans="1:15" ht="13.5" customHeight="1" x14ac:dyDescent="0.2">
      <c r="A752" s="6"/>
      <c r="B752" s="27" t="s">
        <v>114</v>
      </c>
      <c r="C752" s="8"/>
      <c r="D752" s="9">
        <v>30.6</v>
      </c>
      <c r="E752" s="10">
        <v>24.5</v>
      </c>
      <c r="F752" s="10"/>
      <c r="G752" s="10"/>
      <c r="H752" s="10"/>
      <c r="I752" s="10"/>
      <c r="J752" s="10"/>
      <c r="K752" s="10"/>
      <c r="L752" s="10"/>
      <c r="M752" s="10"/>
      <c r="N752" s="10"/>
      <c r="O752" s="8"/>
    </row>
    <row r="753" spans="1:15" ht="13.5" customHeight="1" x14ac:dyDescent="0.2">
      <c r="A753" s="6"/>
      <c r="B753" s="27" t="s">
        <v>115</v>
      </c>
      <c r="C753" s="8"/>
      <c r="D753" s="9">
        <v>32.700000000000003</v>
      </c>
      <c r="E753" s="10">
        <v>24.5</v>
      </c>
      <c r="F753" s="10"/>
      <c r="G753" s="10"/>
      <c r="H753" s="10"/>
      <c r="I753" s="10"/>
      <c r="J753" s="10"/>
      <c r="K753" s="10"/>
      <c r="L753" s="10"/>
      <c r="M753" s="10"/>
      <c r="N753" s="10"/>
      <c r="O753" s="8"/>
    </row>
    <row r="754" spans="1:15" ht="13.5" customHeight="1" x14ac:dyDescent="0.2">
      <c r="A754" s="6"/>
      <c r="B754" s="19" t="s">
        <v>126</v>
      </c>
      <c r="C754" s="8"/>
      <c r="D754" s="9">
        <v>8.6</v>
      </c>
      <c r="E754" s="10">
        <v>8.6</v>
      </c>
      <c r="F754" s="10"/>
      <c r="G754" s="10"/>
      <c r="H754" s="10"/>
      <c r="I754" s="10"/>
      <c r="J754" s="10"/>
      <c r="K754" s="10"/>
      <c r="L754" s="10"/>
      <c r="M754" s="10"/>
      <c r="N754" s="10"/>
      <c r="O754" s="8"/>
    </row>
    <row r="755" spans="1:15" ht="13.5" customHeight="1" x14ac:dyDescent="0.2">
      <c r="A755" s="6"/>
      <c r="B755" s="19" t="s">
        <v>23</v>
      </c>
      <c r="C755" s="8"/>
      <c r="D755" s="9">
        <v>17.3</v>
      </c>
      <c r="E755" s="10">
        <v>14.4</v>
      </c>
      <c r="F755" s="10"/>
      <c r="G755" s="10"/>
      <c r="H755" s="10"/>
      <c r="I755" s="10"/>
      <c r="J755" s="10"/>
      <c r="K755" s="10"/>
      <c r="L755" s="10"/>
      <c r="M755" s="10"/>
      <c r="N755" s="10"/>
      <c r="O755" s="8"/>
    </row>
    <row r="756" spans="1:15" ht="13.5" customHeight="1" x14ac:dyDescent="0.2">
      <c r="A756" s="6"/>
      <c r="B756" s="19" t="s">
        <v>24</v>
      </c>
      <c r="C756" s="8"/>
      <c r="D756" s="9">
        <v>5.8</v>
      </c>
      <c r="E756" s="10">
        <v>5.8</v>
      </c>
      <c r="F756" s="10"/>
      <c r="G756" s="10"/>
      <c r="H756" s="10"/>
      <c r="I756" s="10"/>
      <c r="J756" s="10"/>
      <c r="K756" s="10"/>
      <c r="L756" s="10"/>
      <c r="M756" s="10"/>
      <c r="N756" s="10"/>
      <c r="O756" s="8"/>
    </row>
    <row r="757" spans="1:15" ht="13.5" customHeight="1" x14ac:dyDescent="0.2">
      <c r="A757" s="6"/>
      <c r="B757" s="19" t="s">
        <v>27</v>
      </c>
      <c r="C757" s="8"/>
      <c r="D757" s="9">
        <v>1.4</v>
      </c>
      <c r="E757" s="10">
        <v>1.4</v>
      </c>
      <c r="F757" s="10"/>
      <c r="G757" s="10"/>
      <c r="H757" s="10"/>
      <c r="I757" s="10"/>
      <c r="J757" s="10"/>
      <c r="K757" s="10"/>
      <c r="L757" s="10"/>
      <c r="M757" s="10"/>
      <c r="N757" s="10"/>
      <c r="O757" s="8"/>
    </row>
    <row r="758" spans="1:15" ht="13.5" customHeight="1" x14ac:dyDescent="0.2">
      <c r="A758" s="6"/>
      <c r="B758" s="19" t="s">
        <v>259</v>
      </c>
      <c r="C758" s="8"/>
      <c r="D758" s="8"/>
      <c r="E758" s="10">
        <v>180</v>
      </c>
      <c r="F758" s="10"/>
      <c r="G758" s="10"/>
      <c r="H758" s="10"/>
      <c r="I758" s="10"/>
      <c r="J758" s="10"/>
      <c r="K758" s="10"/>
      <c r="L758" s="10"/>
      <c r="M758" s="10"/>
      <c r="N758" s="10"/>
      <c r="O758" s="8"/>
    </row>
    <row r="759" spans="1:15" ht="13.5" customHeight="1" x14ac:dyDescent="0.2">
      <c r="A759" s="20"/>
      <c r="B759" s="19" t="s">
        <v>25</v>
      </c>
      <c r="C759" s="21"/>
      <c r="D759" s="9">
        <v>2</v>
      </c>
      <c r="E759" s="10">
        <v>2</v>
      </c>
      <c r="F759" s="74"/>
      <c r="G759" s="74"/>
      <c r="H759" s="74"/>
      <c r="I759" s="74"/>
      <c r="J759" s="74"/>
      <c r="K759" s="74"/>
      <c r="L759" s="74"/>
      <c r="M759" s="74"/>
      <c r="N759" s="74"/>
      <c r="O759" s="74"/>
    </row>
    <row r="760" spans="1:15" ht="13.5" customHeight="1" x14ac:dyDescent="0.2">
      <c r="A760" s="6" t="s">
        <v>231</v>
      </c>
      <c r="B760" s="7" t="s">
        <v>232</v>
      </c>
      <c r="C760" s="9">
        <v>50</v>
      </c>
      <c r="D760" s="48"/>
      <c r="E760" s="48"/>
      <c r="F760" s="10">
        <v>0.4</v>
      </c>
      <c r="G760" s="10">
        <v>0</v>
      </c>
      <c r="H760" s="10">
        <v>1.7</v>
      </c>
      <c r="I760" s="10">
        <v>8</v>
      </c>
      <c r="J760" s="22"/>
      <c r="K760" s="22"/>
      <c r="L760" s="22">
        <v>1.5</v>
      </c>
      <c r="M760" s="22"/>
      <c r="N760" s="22"/>
      <c r="O760" s="22">
        <v>4.7300000000000004</v>
      </c>
    </row>
    <row r="761" spans="1:15" ht="13.5" customHeight="1" x14ac:dyDescent="0.2">
      <c r="A761" s="6"/>
      <c r="B761" s="19" t="s">
        <v>233</v>
      </c>
      <c r="C761" s="9"/>
      <c r="D761" s="105">
        <v>52.6</v>
      </c>
      <c r="E761" s="48">
        <v>50</v>
      </c>
      <c r="F761" s="10"/>
      <c r="G761" s="10"/>
      <c r="H761" s="10"/>
      <c r="I761" s="10"/>
      <c r="J761" s="22"/>
      <c r="K761" s="22"/>
      <c r="L761" s="22"/>
      <c r="M761" s="22"/>
      <c r="N761" s="22"/>
      <c r="O761" s="22"/>
    </row>
    <row r="762" spans="1:15" ht="13.5" customHeight="1" x14ac:dyDescent="0.2">
      <c r="A762" s="13"/>
      <c r="B762" s="11" t="s">
        <v>28</v>
      </c>
      <c r="C762" s="10">
        <v>20</v>
      </c>
      <c r="D762" s="9">
        <v>20</v>
      </c>
      <c r="E762" s="10">
        <v>20</v>
      </c>
      <c r="F762" s="10">
        <v>1.58</v>
      </c>
      <c r="G762" s="10">
        <v>0.2</v>
      </c>
      <c r="H762" s="10">
        <v>9.66</v>
      </c>
      <c r="I762" s="10">
        <v>47</v>
      </c>
      <c r="J762" s="10">
        <v>3.3000000000000002E-2</v>
      </c>
      <c r="K762" s="10">
        <v>8.9999999999999993E-3</v>
      </c>
      <c r="L762" s="10">
        <v>0</v>
      </c>
      <c r="M762" s="10">
        <v>6</v>
      </c>
      <c r="N762" s="10">
        <v>0.33</v>
      </c>
      <c r="O762" s="10">
        <v>0.83</v>
      </c>
    </row>
    <row r="763" spans="1:15" ht="13.5" customHeight="1" x14ac:dyDescent="0.2">
      <c r="A763" s="13"/>
      <c r="B763" s="11" t="s">
        <v>185</v>
      </c>
      <c r="C763" s="10">
        <v>30</v>
      </c>
      <c r="D763" s="9">
        <v>30</v>
      </c>
      <c r="E763" s="10">
        <v>30</v>
      </c>
      <c r="F763" s="10">
        <v>1.98</v>
      </c>
      <c r="G763" s="10">
        <v>0.36</v>
      </c>
      <c r="H763" s="10">
        <v>10.02</v>
      </c>
      <c r="I763" s="10">
        <v>52.2</v>
      </c>
      <c r="J763" s="10">
        <v>5.3999999999999999E-2</v>
      </c>
      <c r="K763" s="10">
        <v>2.4E-2</v>
      </c>
      <c r="L763" s="10">
        <v>0</v>
      </c>
      <c r="M763" s="10">
        <v>14.4</v>
      </c>
      <c r="N763" s="10">
        <v>15</v>
      </c>
      <c r="O763" s="10">
        <v>1.74</v>
      </c>
    </row>
    <row r="764" spans="1:15" ht="13.5" customHeight="1" x14ac:dyDescent="0.2">
      <c r="A764" s="10" t="s">
        <v>221</v>
      </c>
      <c r="B764" s="11" t="s">
        <v>222</v>
      </c>
      <c r="C764" s="10">
        <v>200</v>
      </c>
      <c r="D764" s="10"/>
      <c r="E764" s="10"/>
      <c r="F764" s="10">
        <v>0.28000000000000003</v>
      </c>
      <c r="G764" s="10">
        <v>0.06</v>
      </c>
      <c r="H764" s="10">
        <v>27.88</v>
      </c>
      <c r="I764" s="10">
        <v>113.15</v>
      </c>
      <c r="J764" s="10">
        <v>0.02</v>
      </c>
      <c r="K764" s="10">
        <v>0</v>
      </c>
      <c r="L764" s="10">
        <v>5.6</v>
      </c>
      <c r="M764" s="10">
        <v>18</v>
      </c>
      <c r="N764" s="10">
        <v>0.9</v>
      </c>
      <c r="O764" s="10">
        <v>4.63</v>
      </c>
    </row>
    <row r="765" spans="1:15" ht="13.5" customHeight="1" x14ac:dyDescent="0.2">
      <c r="A765" s="10"/>
      <c r="B765" s="13" t="s">
        <v>223</v>
      </c>
      <c r="C765" s="10"/>
      <c r="D765" s="10">
        <v>20</v>
      </c>
      <c r="E765" s="10">
        <v>50</v>
      </c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ht="13.5" customHeight="1" x14ac:dyDescent="0.2">
      <c r="A766" s="10"/>
      <c r="B766" s="13" t="s">
        <v>20</v>
      </c>
      <c r="C766" s="10"/>
      <c r="D766" s="10">
        <v>200</v>
      </c>
      <c r="E766" s="10">
        <v>200</v>
      </c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ht="13.5" customHeight="1" x14ac:dyDescent="0.2">
      <c r="A767" s="10"/>
      <c r="B767" s="13" t="s">
        <v>19</v>
      </c>
      <c r="C767" s="10"/>
      <c r="D767" s="10">
        <v>20</v>
      </c>
      <c r="E767" s="10">
        <v>20</v>
      </c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ht="13.5" customHeight="1" x14ac:dyDescent="0.2">
      <c r="A768" s="10"/>
      <c r="B768" s="13" t="s">
        <v>29</v>
      </c>
      <c r="C768" s="10"/>
      <c r="D768" s="10">
        <v>0.2</v>
      </c>
      <c r="E768" s="10">
        <v>0.2</v>
      </c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ht="13.5" customHeight="1" x14ac:dyDescent="0.2">
      <c r="A769" s="82"/>
      <c r="B769" s="82" t="s">
        <v>37</v>
      </c>
      <c r="C769" s="85"/>
      <c r="D769" s="85"/>
      <c r="E769" s="85"/>
      <c r="F769" s="85">
        <f t="shared" ref="F769:O769" si="10">SUM(F721:F768)</f>
        <v>19.570000000000004</v>
      </c>
      <c r="G769" s="85">
        <f t="shared" si="10"/>
        <v>14.19</v>
      </c>
      <c r="H769" s="85">
        <f t="shared" si="10"/>
        <v>87.72</v>
      </c>
      <c r="I769" s="85">
        <f t="shared" si="10"/>
        <v>558.41</v>
      </c>
      <c r="J769" s="85">
        <f t="shared" si="10"/>
        <v>0.22699999999999998</v>
      </c>
      <c r="K769" s="85">
        <f t="shared" si="10"/>
        <v>0.153</v>
      </c>
      <c r="L769" s="85">
        <f t="shared" si="10"/>
        <v>28.839999999999996</v>
      </c>
      <c r="M769" s="85">
        <f t="shared" si="10"/>
        <v>51.3</v>
      </c>
      <c r="N769" s="85">
        <f t="shared" si="10"/>
        <v>17.849999999999998</v>
      </c>
      <c r="O769" s="85">
        <f t="shared" si="10"/>
        <v>60.97</v>
      </c>
    </row>
    <row r="770" spans="1:15" ht="13.5" customHeight="1" x14ac:dyDescent="0.2">
      <c r="A770" s="110"/>
      <c r="B770" s="110" t="s">
        <v>261</v>
      </c>
      <c r="C770" s="111"/>
      <c r="D770" s="111"/>
      <c r="E770" s="111"/>
      <c r="F770" s="111">
        <f>SUM(F769,F719)</f>
        <v>40.090000000000003</v>
      </c>
      <c r="G770" s="111">
        <f>SUM(G769,G719)</f>
        <v>37.64</v>
      </c>
      <c r="H770" s="111">
        <f>SUM(H769,H719)</f>
        <v>140.51</v>
      </c>
      <c r="I770" s="111">
        <f>SUM(I769,I719)</f>
        <v>1127.79</v>
      </c>
      <c r="J770" s="111"/>
      <c r="K770" s="111"/>
      <c r="L770" s="111">
        <f>SUM(L769,L719)</f>
        <v>46.739999999999995</v>
      </c>
      <c r="M770" s="111"/>
      <c r="N770" s="111"/>
      <c r="O770" s="111">
        <f>SUM(O769,O719)</f>
        <v>121.76</v>
      </c>
    </row>
    <row r="771" spans="1:15" ht="13.5" customHeight="1" x14ac:dyDescent="0.2">
      <c r="A771" s="122" t="s">
        <v>262</v>
      </c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</row>
    <row r="772" spans="1:15" ht="13.5" customHeight="1" x14ac:dyDescent="0.2">
      <c r="A772" s="130" t="s">
        <v>182</v>
      </c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2"/>
    </row>
    <row r="773" spans="1:15" ht="28.5" customHeight="1" x14ac:dyDescent="0.2">
      <c r="A773" s="13" t="s">
        <v>214</v>
      </c>
      <c r="B773" s="7" t="s">
        <v>215</v>
      </c>
      <c r="C773" s="10" t="s">
        <v>216</v>
      </c>
      <c r="D773" s="10"/>
      <c r="E773" s="10"/>
      <c r="F773" s="10">
        <v>25.56</v>
      </c>
      <c r="G773" s="10">
        <v>19.559999999999999</v>
      </c>
      <c r="H773" s="10">
        <v>49.5</v>
      </c>
      <c r="I773" s="10">
        <v>370.5</v>
      </c>
      <c r="J773" s="10"/>
      <c r="K773" s="10"/>
      <c r="L773" s="10">
        <v>0.36</v>
      </c>
      <c r="M773" s="10"/>
      <c r="N773" s="10"/>
      <c r="O773" s="10">
        <v>47.75</v>
      </c>
    </row>
    <row r="774" spans="1:15" ht="13.5" customHeight="1" x14ac:dyDescent="0.2">
      <c r="A774" s="13"/>
      <c r="B774" s="19" t="s">
        <v>217</v>
      </c>
      <c r="C774" s="10"/>
      <c r="D774" s="48">
        <v>141</v>
      </c>
      <c r="E774" s="48">
        <v>138</v>
      </c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spans="1:15" ht="13.5" customHeight="1" x14ac:dyDescent="0.2">
      <c r="A775" s="13"/>
      <c r="B775" s="13" t="s">
        <v>200</v>
      </c>
      <c r="C775" s="10"/>
      <c r="D775" s="48">
        <v>9</v>
      </c>
      <c r="E775" s="48">
        <v>9</v>
      </c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spans="1:15" ht="13.5" customHeight="1" x14ac:dyDescent="0.2">
      <c r="A776" s="13"/>
      <c r="B776" s="13" t="s">
        <v>218</v>
      </c>
      <c r="C776" s="10"/>
      <c r="D776" s="48">
        <v>12</v>
      </c>
      <c r="E776" s="48">
        <v>12</v>
      </c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spans="1:15" ht="13.5" customHeight="1" x14ac:dyDescent="0.2">
      <c r="A777" s="13"/>
      <c r="B777" s="13" t="s">
        <v>19</v>
      </c>
      <c r="C777" s="10"/>
      <c r="D777" s="48">
        <v>12</v>
      </c>
      <c r="E777" s="48">
        <v>12</v>
      </c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spans="1:15" ht="13.5" customHeight="1" x14ac:dyDescent="0.2">
      <c r="A778" s="13"/>
      <c r="B778" s="13" t="s">
        <v>31</v>
      </c>
      <c r="C778" s="10"/>
      <c r="D778" s="48" t="s">
        <v>219</v>
      </c>
      <c r="E778" s="48">
        <v>6</v>
      </c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spans="1:15" ht="13.5" customHeight="1" x14ac:dyDescent="0.2">
      <c r="A779" s="13"/>
      <c r="B779" s="13" t="s">
        <v>32</v>
      </c>
      <c r="C779" s="10"/>
      <c r="D779" s="48">
        <v>6</v>
      </c>
      <c r="E779" s="48">
        <v>6</v>
      </c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spans="1:15" ht="13.5" customHeight="1" x14ac:dyDescent="0.2">
      <c r="A780" s="13"/>
      <c r="B780" s="13" t="s">
        <v>33</v>
      </c>
      <c r="C780" s="10"/>
      <c r="D780" s="48">
        <v>6</v>
      </c>
      <c r="E780" s="48">
        <v>6</v>
      </c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spans="1:15" ht="13.5" customHeight="1" x14ac:dyDescent="0.2">
      <c r="A781" s="13"/>
      <c r="B781" s="13" t="s">
        <v>26</v>
      </c>
      <c r="C781" s="10"/>
      <c r="D781" s="48">
        <v>6</v>
      </c>
      <c r="E781" s="48">
        <v>6</v>
      </c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ht="13.5" customHeight="1" x14ac:dyDescent="0.2">
      <c r="A782" s="13"/>
      <c r="B782" s="13" t="s">
        <v>25</v>
      </c>
      <c r="C782" s="10"/>
      <c r="D782" s="48">
        <v>1.2</v>
      </c>
      <c r="E782" s="48">
        <v>1.2</v>
      </c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spans="1:15" ht="13.5" customHeight="1" x14ac:dyDescent="0.2">
      <c r="A783" s="13"/>
      <c r="B783" s="13" t="s">
        <v>220</v>
      </c>
      <c r="C783" s="10"/>
      <c r="D783" s="10">
        <v>10</v>
      </c>
      <c r="E783" s="10">
        <v>10</v>
      </c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spans="1:15" ht="13.5" customHeight="1" x14ac:dyDescent="0.2">
      <c r="A784" s="112"/>
      <c r="B784" s="11" t="s">
        <v>28</v>
      </c>
      <c r="C784" s="9">
        <v>30</v>
      </c>
      <c r="D784" s="9">
        <v>30</v>
      </c>
      <c r="E784" s="10">
        <v>30</v>
      </c>
      <c r="F784" s="10">
        <v>2.37</v>
      </c>
      <c r="G784" s="10">
        <v>0.3</v>
      </c>
      <c r="H784" s="10">
        <v>14.49</v>
      </c>
      <c r="I784" s="10">
        <v>70.5</v>
      </c>
      <c r="J784" s="10">
        <v>4.3999999999999997E-2</v>
      </c>
      <c r="K784" s="10">
        <v>1.2E-2</v>
      </c>
      <c r="L784" s="10">
        <v>0</v>
      </c>
      <c r="M784" s="79"/>
      <c r="N784" s="79"/>
      <c r="O784" s="15">
        <v>1.25</v>
      </c>
    </row>
    <row r="785" spans="1:15" ht="13.5" customHeight="1" x14ac:dyDescent="0.2">
      <c r="A785" s="15" t="s">
        <v>179</v>
      </c>
      <c r="B785" s="80" t="s">
        <v>297</v>
      </c>
      <c r="C785" s="15">
        <v>200</v>
      </c>
      <c r="D785" s="78">
        <v>200</v>
      </c>
      <c r="E785" s="15">
        <v>120</v>
      </c>
      <c r="F785" s="15">
        <v>3</v>
      </c>
      <c r="G785" s="15">
        <v>1</v>
      </c>
      <c r="H785" s="15">
        <v>42</v>
      </c>
      <c r="I785" s="15">
        <v>192</v>
      </c>
      <c r="J785" s="15">
        <v>18</v>
      </c>
      <c r="K785" s="15">
        <v>0.02</v>
      </c>
      <c r="L785" s="15">
        <v>20</v>
      </c>
      <c r="M785" s="15">
        <v>15</v>
      </c>
      <c r="N785" s="15">
        <v>1.9</v>
      </c>
      <c r="O785" s="15">
        <v>25.6</v>
      </c>
    </row>
    <row r="786" spans="1:15" ht="13.5" customHeight="1" x14ac:dyDescent="0.2">
      <c r="A786" s="13" t="s">
        <v>237</v>
      </c>
      <c r="B786" s="11" t="s">
        <v>238</v>
      </c>
      <c r="C786" s="10">
        <v>200</v>
      </c>
      <c r="D786" s="10"/>
      <c r="E786" s="10"/>
      <c r="F786" s="10">
        <v>5.2</v>
      </c>
      <c r="G786" s="10">
        <v>3.63</v>
      </c>
      <c r="H786" s="10">
        <v>17.28</v>
      </c>
      <c r="I786" s="10">
        <v>118.67</v>
      </c>
      <c r="J786" s="10">
        <v>0.2</v>
      </c>
      <c r="K786" s="10">
        <v>0.66</v>
      </c>
      <c r="L786" s="10">
        <v>1.6</v>
      </c>
      <c r="M786" s="10">
        <v>0</v>
      </c>
      <c r="N786" s="10">
        <v>0</v>
      </c>
      <c r="O786" s="10">
        <v>9.17</v>
      </c>
    </row>
    <row r="787" spans="1:15" ht="13.5" customHeight="1" x14ac:dyDescent="0.2">
      <c r="A787" s="13"/>
      <c r="B787" s="19" t="s">
        <v>239</v>
      </c>
      <c r="C787" s="10"/>
      <c r="D787" s="10">
        <v>2</v>
      </c>
      <c r="E787" s="10">
        <v>2</v>
      </c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spans="1:15" ht="13.5" customHeight="1" x14ac:dyDescent="0.2">
      <c r="A788" s="13"/>
      <c r="B788" s="13" t="s">
        <v>19</v>
      </c>
      <c r="C788" s="10"/>
      <c r="D788" s="10">
        <v>11</v>
      </c>
      <c r="E788" s="10">
        <v>11</v>
      </c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spans="1:15" ht="13.5" customHeight="1" x14ac:dyDescent="0.2">
      <c r="A789" s="13"/>
      <c r="B789" s="13" t="s">
        <v>172</v>
      </c>
      <c r="C789" s="10"/>
      <c r="D789" s="10">
        <v>122</v>
      </c>
      <c r="E789" s="10">
        <v>122</v>
      </c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spans="1:15" ht="13.5" customHeight="1" x14ac:dyDescent="0.2">
      <c r="A790" s="13"/>
      <c r="B790" s="13" t="s">
        <v>240</v>
      </c>
      <c r="C790" s="10"/>
      <c r="D790" s="10">
        <v>89</v>
      </c>
      <c r="E790" s="10">
        <v>89</v>
      </c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spans="1:15" ht="13.5" customHeight="1" x14ac:dyDescent="0.2">
      <c r="A791" s="108"/>
      <c r="B791" s="82" t="s">
        <v>181</v>
      </c>
      <c r="C791" s="109"/>
      <c r="D791" s="109"/>
      <c r="E791" s="109"/>
      <c r="F791" s="109">
        <f t="shared" ref="F791:O791" si="11">SUM(F773:F790)</f>
        <v>36.130000000000003</v>
      </c>
      <c r="G791" s="109">
        <f t="shared" si="11"/>
        <v>24.49</v>
      </c>
      <c r="H791" s="109">
        <f t="shared" si="11"/>
        <v>123.27000000000001</v>
      </c>
      <c r="I791" s="109">
        <f t="shared" si="11"/>
        <v>751.67</v>
      </c>
      <c r="J791" s="109">
        <f t="shared" si="11"/>
        <v>18.244</v>
      </c>
      <c r="K791" s="109">
        <f t="shared" si="11"/>
        <v>0.69200000000000006</v>
      </c>
      <c r="L791" s="109">
        <f t="shared" si="11"/>
        <v>21.96</v>
      </c>
      <c r="M791" s="109">
        <f t="shared" si="11"/>
        <v>15</v>
      </c>
      <c r="N791" s="109">
        <f t="shared" si="11"/>
        <v>1.9</v>
      </c>
      <c r="O791" s="109">
        <f t="shared" si="11"/>
        <v>83.77</v>
      </c>
    </row>
    <row r="792" spans="1:15" ht="13.5" customHeight="1" x14ac:dyDescent="0.2">
      <c r="A792" s="130" t="s">
        <v>183</v>
      </c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4.75" customHeight="1" x14ac:dyDescent="0.2">
      <c r="A793" s="17" t="s">
        <v>92</v>
      </c>
      <c r="B793" s="16" t="s">
        <v>146</v>
      </c>
      <c r="C793" s="15">
        <v>250</v>
      </c>
      <c r="D793" s="15"/>
      <c r="E793" s="15"/>
      <c r="F793" s="15">
        <v>2.68</v>
      </c>
      <c r="G793" s="15">
        <v>2.84</v>
      </c>
      <c r="H793" s="15">
        <v>17.14</v>
      </c>
      <c r="I793" s="15">
        <v>104.75</v>
      </c>
      <c r="J793" s="15"/>
      <c r="K793" s="15"/>
      <c r="L793" s="15">
        <v>8.25</v>
      </c>
      <c r="M793" s="15"/>
      <c r="N793" s="15"/>
      <c r="O793" s="15">
        <v>6.2</v>
      </c>
    </row>
    <row r="794" spans="1:15" ht="13.5" customHeight="1" x14ac:dyDescent="0.2">
      <c r="A794" s="17"/>
      <c r="B794" s="25" t="s">
        <v>85</v>
      </c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</row>
    <row r="795" spans="1:15" ht="13.5" customHeight="1" x14ac:dyDescent="0.2">
      <c r="A795" s="17"/>
      <c r="B795" s="27" t="s">
        <v>74</v>
      </c>
      <c r="C795" s="15"/>
      <c r="D795" s="51">
        <v>100</v>
      </c>
      <c r="E795" s="52">
        <v>75</v>
      </c>
      <c r="F795" s="15"/>
      <c r="G795" s="15"/>
      <c r="H795" s="15"/>
      <c r="I795" s="15"/>
      <c r="J795" s="15"/>
      <c r="K795" s="15"/>
      <c r="L795" s="15"/>
      <c r="M795" s="15"/>
      <c r="N795" s="15"/>
      <c r="O795" s="15"/>
    </row>
    <row r="796" spans="1:15" ht="13.5" customHeight="1" x14ac:dyDescent="0.2">
      <c r="A796" s="17"/>
      <c r="B796" s="26" t="s">
        <v>75</v>
      </c>
      <c r="C796" s="15"/>
      <c r="D796" s="53">
        <v>107</v>
      </c>
      <c r="E796" s="54">
        <v>75</v>
      </c>
      <c r="F796" s="15"/>
      <c r="G796" s="15"/>
      <c r="H796" s="15"/>
      <c r="I796" s="15"/>
      <c r="J796" s="15"/>
      <c r="K796" s="15"/>
      <c r="L796" s="15"/>
      <c r="M796" s="15"/>
      <c r="N796" s="15"/>
      <c r="O796" s="15"/>
    </row>
    <row r="797" spans="1:15" ht="13.5" customHeight="1" x14ac:dyDescent="0.2">
      <c r="A797" s="17"/>
      <c r="B797" s="26" t="s">
        <v>76</v>
      </c>
      <c r="C797" s="15"/>
      <c r="D797" s="51">
        <v>115.4</v>
      </c>
      <c r="E797" s="52">
        <v>75</v>
      </c>
      <c r="F797" s="15"/>
      <c r="G797" s="15"/>
      <c r="H797" s="15"/>
      <c r="I797" s="15"/>
      <c r="J797" s="15"/>
      <c r="K797" s="15"/>
      <c r="L797" s="15"/>
      <c r="M797" s="15"/>
      <c r="N797" s="15"/>
      <c r="O797" s="15"/>
    </row>
    <row r="798" spans="1:15" ht="13.5" customHeight="1" x14ac:dyDescent="0.2">
      <c r="A798" s="17"/>
      <c r="B798" s="26" t="s">
        <v>77</v>
      </c>
      <c r="C798" s="15"/>
      <c r="D798" s="57">
        <v>125</v>
      </c>
      <c r="E798" s="58">
        <v>75</v>
      </c>
      <c r="F798" s="15"/>
      <c r="G798" s="15"/>
      <c r="H798" s="15"/>
      <c r="I798" s="15"/>
      <c r="J798" s="15"/>
      <c r="K798" s="15"/>
      <c r="L798" s="15"/>
      <c r="M798" s="15"/>
      <c r="N798" s="15"/>
      <c r="O798" s="15"/>
    </row>
    <row r="799" spans="1:15" ht="13.5" customHeight="1" x14ac:dyDescent="0.2">
      <c r="A799" s="17"/>
      <c r="B799" s="25" t="s">
        <v>78</v>
      </c>
      <c r="C799" s="15"/>
      <c r="D799" s="53"/>
      <c r="E799" s="54"/>
      <c r="F799" s="15"/>
      <c r="G799" s="15"/>
      <c r="H799" s="15"/>
      <c r="I799" s="15"/>
      <c r="J799" s="15"/>
      <c r="K799" s="15"/>
      <c r="L799" s="15"/>
      <c r="M799" s="15"/>
      <c r="N799" s="15"/>
      <c r="O799" s="15"/>
    </row>
    <row r="800" spans="1:15" ht="13.5" customHeight="1" x14ac:dyDescent="0.2">
      <c r="A800" s="17"/>
      <c r="B800" s="27" t="s">
        <v>114</v>
      </c>
      <c r="C800" s="15"/>
      <c r="D800" s="53">
        <v>12.5</v>
      </c>
      <c r="E800" s="54">
        <v>10</v>
      </c>
      <c r="F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1:15" ht="13.5" customHeight="1" x14ac:dyDescent="0.2">
      <c r="A801" s="17"/>
      <c r="B801" s="27" t="s">
        <v>115</v>
      </c>
      <c r="C801" s="15"/>
      <c r="D801" s="71">
        <v>13.3</v>
      </c>
      <c r="E801" s="72">
        <v>10</v>
      </c>
      <c r="F801" s="15"/>
      <c r="G801" s="15"/>
      <c r="H801" s="15"/>
      <c r="I801" s="15"/>
      <c r="J801" s="15"/>
      <c r="K801" s="15"/>
      <c r="L801" s="15"/>
      <c r="M801" s="15"/>
      <c r="N801" s="15"/>
      <c r="O801" s="15"/>
    </row>
    <row r="802" spans="1:15" ht="13.5" customHeight="1" x14ac:dyDescent="0.2">
      <c r="A802" s="17"/>
      <c r="B802" s="19" t="s">
        <v>23</v>
      </c>
      <c r="C802" s="15"/>
      <c r="D802" s="51">
        <v>12</v>
      </c>
      <c r="E802" s="52">
        <v>10</v>
      </c>
      <c r="F802" s="15"/>
      <c r="G802" s="15"/>
      <c r="H802" s="15"/>
      <c r="I802" s="15"/>
      <c r="J802" s="15"/>
      <c r="K802" s="15"/>
      <c r="L802" s="15"/>
      <c r="M802" s="15"/>
      <c r="N802" s="15"/>
      <c r="O802" s="15"/>
    </row>
    <row r="803" spans="1:15" ht="13.5" customHeight="1" x14ac:dyDescent="0.2">
      <c r="A803" s="17"/>
      <c r="B803" s="19" t="s">
        <v>72</v>
      </c>
      <c r="C803" s="15"/>
      <c r="D803" s="47">
        <v>10</v>
      </c>
      <c r="E803" s="48">
        <v>10</v>
      </c>
      <c r="F803" s="15"/>
      <c r="G803" s="15"/>
      <c r="H803" s="15"/>
      <c r="I803" s="15"/>
      <c r="J803" s="15"/>
      <c r="K803" s="15"/>
      <c r="L803" s="15"/>
      <c r="M803" s="15"/>
      <c r="N803" s="15"/>
      <c r="O803" s="15"/>
    </row>
    <row r="804" spans="1:15" ht="13.5" customHeight="1" x14ac:dyDescent="0.2">
      <c r="A804" s="17"/>
      <c r="B804" s="19" t="s">
        <v>24</v>
      </c>
      <c r="C804" s="15"/>
      <c r="D804" s="47">
        <v>2.5</v>
      </c>
      <c r="E804" s="48">
        <v>2.5</v>
      </c>
      <c r="F804" s="15"/>
      <c r="G804" s="15"/>
      <c r="H804" s="15"/>
      <c r="I804" s="15"/>
      <c r="J804" s="15"/>
      <c r="K804" s="15"/>
      <c r="L804" s="15"/>
      <c r="M804" s="15"/>
      <c r="N804" s="15"/>
      <c r="O804" s="15"/>
    </row>
    <row r="805" spans="1:15" ht="13.5" customHeight="1" x14ac:dyDescent="0.2">
      <c r="A805" s="17"/>
      <c r="B805" s="19" t="s">
        <v>42</v>
      </c>
      <c r="C805" s="15"/>
      <c r="D805" s="48">
        <v>175</v>
      </c>
      <c r="E805" s="48">
        <v>175</v>
      </c>
      <c r="F805" s="15"/>
      <c r="G805" s="15"/>
      <c r="H805" s="15"/>
      <c r="I805" s="15"/>
      <c r="J805" s="15"/>
      <c r="K805" s="15"/>
      <c r="L805" s="15"/>
      <c r="M805" s="15"/>
      <c r="N805" s="15"/>
      <c r="O805" s="15"/>
    </row>
    <row r="806" spans="1:15" ht="13.5" customHeight="1" x14ac:dyDescent="0.2">
      <c r="A806" s="17"/>
      <c r="B806" s="17" t="s">
        <v>25</v>
      </c>
      <c r="C806" s="15"/>
      <c r="D806" s="45">
        <v>2.5</v>
      </c>
      <c r="E806" s="48">
        <v>2.5</v>
      </c>
      <c r="F806" s="15"/>
      <c r="G806" s="15"/>
      <c r="H806" s="15"/>
      <c r="I806" s="15"/>
      <c r="J806" s="15"/>
      <c r="K806" s="15"/>
      <c r="L806" s="15"/>
      <c r="M806" s="15"/>
      <c r="N806" s="15"/>
      <c r="O806" s="15"/>
    </row>
    <row r="807" spans="1:15" ht="27" customHeight="1" x14ac:dyDescent="0.2">
      <c r="A807" s="13" t="s">
        <v>131</v>
      </c>
      <c r="B807" s="31" t="s">
        <v>132</v>
      </c>
      <c r="C807" s="10" t="s">
        <v>160</v>
      </c>
      <c r="D807" s="10"/>
      <c r="E807" s="10"/>
      <c r="F807" s="10">
        <v>11.64</v>
      </c>
      <c r="G807" s="10">
        <v>12.9</v>
      </c>
      <c r="H807" s="10">
        <v>9.98</v>
      </c>
      <c r="I807" s="10">
        <v>202.5</v>
      </c>
      <c r="J807" s="10"/>
      <c r="K807" s="10"/>
      <c r="L807" s="10">
        <v>0.11</v>
      </c>
      <c r="M807" s="10"/>
      <c r="N807" s="10"/>
      <c r="O807" s="10">
        <v>36.479999999999997</v>
      </c>
    </row>
    <row r="808" spans="1:15" ht="13.5" customHeight="1" x14ac:dyDescent="0.2">
      <c r="A808" s="13"/>
      <c r="B808" s="13" t="s">
        <v>88</v>
      </c>
      <c r="C808" s="10"/>
      <c r="D808" s="48">
        <v>71.3</v>
      </c>
      <c r="E808" s="48">
        <v>50</v>
      </c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spans="1:15" ht="13.5" customHeight="1" x14ac:dyDescent="0.2">
      <c r="A809" s="13"/>
      <c r="B809" s="13" t="s">
        <v>52</v>
      </c>
      <c r="C809" s="10"/>
      <c r="D809" s="48">
        <v>13.8</v>
      </c>
      <c r="E809" s="48">
        <v>13.8</v>
      </c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spans="1:15" ht="13.5" customHeight="1" x14ac:dyDescent="0.2">
      <c r="A810" s="13"/>
      <c r="B810" s="13" t="s">
        <v>20</v>
      </c>
      <c r="C810" s="10"/>
      <c r="D810" s="48">
        <v>16.3</v>
      </c>
      <c r="E810" s="48">
        <v>16.3</v>
      </c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spans="1:15" ht="13.5" customHeight="1" x14ac:dyDescent="0.2">
      <c r="A811" s="13"/>
      <c r="B811" s="25" t="s">
        <v>133</v>
      </c>
      <c r="C811" s="10"/>
      <c r="D811" s="48"/>
      <c r="E811" s="48">
        <v>81</v>
      </c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spans="1:15" ht="13.5" customHeight="1" x14ac:dyDescent="0.2">
      <c r="A812" s="13"/>
      <c r="B812" s="19" t="s">
        <v>134</v>
      </c>
      <c r="C812" s="10"/>
      <c r="D812" s="48"/>
      <c r="E812" s="48">
        <v>37.5</v>
      </c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spans="1:15" ht="13.5" customHeight="1" x14ac:dyDescent="0.2">
      <c r="A813" s="13"/>
      <c r="B813" s="19" t="s">
        <v>39</v>
      </c>
      <c r="C813" s="10"/>
      <c r="D813" s="48">
        <v>18.8</v>
      </c>
      <c r="E813" s="48">
        <v>18.8</v>
      </c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spans="1:15" ht="13.5" customHeight="1" x14ac:dyDescent="0.2">
      <c r="A814" s="13"/>
      <c r="B814" s="19" t="s">
        <v>32</v>
      </c>
      <c r="C814" s="10"/>
      <c r="D814" s="48">
        <v>4</v>
      </c>
      <c r="E814" s="48">
        <v>4</v>
      </c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spans="1:15" ht="13.5" customHeight="1" x14ac:dyDescent="0.2">
      <c r="A815" s="13"/>
      <c r="B815" s="13" t="s">
        <v>27</v>
      </c>
      <c r="C815" s="10"/>
      <c r="D815" s="48">
        <v>4</v>
      </c>
      <c r="E815" s="48">
        <v>4</v>
      </c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spans="1:15" ht="13.5" customHeight="1" x14ac:dyDescent="0.2">
      <c r="A816" s="13"/>
      <c r="B816" s="13" t="s">
        <v>20</v>
      </c>
      <c r="C816" s="10"/>
      <c r="D816" s="48">
        <v>18.8</v>
      </c>
      <c r="E816" s="48">
        <v>18.8</v>
      </c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spans="1:15" ht="13.5" customHeight="1" x14ac:dyDescent="0.2">
      <c r="A817" s="13"/>
      <c r="B817" s="13" t="s">
        <v>25</v>
      </c>
      <c r="C817" s="10"/>
      <c r="D817" s="48">
        <v>0.3</v>
      </c>
      <c r="E817" s="48">
        <v>0.3</v>
      </c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spans="1:15" ht="13.5" customHeight="1" x14ac:dyDescent="0.2">
      <c r="A818" s="13"/>
      <c r="B818" s="13" t="s">
        <v>36</v>
      </c>
      <c r="C818" s="10"/>
      <c r="D818" s="10">
        <v>6.25</v>
      </c>
      <c r="E818" s="10">
        <v>6.25</v>
      </c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spans="1:15" ht="13.5" customHeight="1" x14ac:dyDescent="0.2">
      <c r="A819" s="13"/>
      <c r="B819" s="13" t="s">
        <v>135</v>
      </c>
      <c r="C819" s="10"/>
      <c r="D819" s="10">
        <v>3.6</v>
      </c>
      <c r="E819" s="10">
        <v>3.3</v>
      </c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spans="1:15" ht="13.5" customHeight="1" x14ac:dyDescent="0.2">
      <c r="A820" s="13"/>
      <c r="B820" s="13" t="s">
        <v>104</v>
      </c>
      <c r="C820" s="10"/>
      <c r="D820" s="10"/>
      <c r="E820" s="10">
        <v>127.5</v>
      </c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spans="1:15" ht="13.5" customHeight="1" x14ac:dyDescent="0.2">
      <c r="A821" s="13"/>
      <c r="B821" s="13" t="s">
        <v>136</v>
      </c>
      <c r="C821" s="10"/>
      <c r="D821" s="10"/>
      <c r="E821" s="10">
        <v>100</v>
      </c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spans="1:15" ht="13.5" customHeight="1" x14ac:dyDescent="0.2">
      <c r="A822" s="13"/>
      <c r="B822" s="13" t="s">
        <v>18</v>
      </c>
      <c r="C822" s="10"/>
      <c r="D822" s="10">
        <v>5</v>
      </c>
      <c r="E822" s="10">
        <v>5</v>
      </c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spans="1:15" ht="13.5" customHeight="1" x14ac:dyDescent="0.2">
      <c r="A823" s="13" t="s">
        <v>110</v>
      </c>
      <c r="B823" s="16" t="s">
        <v>167</v>
      </c>
      <c r="C823" s="10" t="s">
        <v>184</v>
      </c>
      <c r="D823" s="10"/>
      <c r="E823" s="10"/>
      <c r="F823" s="10">
        <v>1.79</v>
      </c>
      <c r="G823" s="10">
        <v>9.24</v>
      </c>
      <c r="H823" s="10">
        <v>11.17</v>
      </c>
      <c r="I823" s="10">
        <v>135</v>
      </c>
      <c r="J823" s="10">
        <v>0.24</v>
      </c>
      <c r="K823" s="10">
        <v>0.14000000000000001</v>
      </c>
      <c r="L823" s="10">
        <v>8.27</v>
      </c>
      <c r="M823" s="10">
        <v>36</v>
      </c>
      <c r="N823" s="10">
        <v>1.5</v>
      </c>
      <c r="O823" s="66">
        <v>13.1</v>
      </c>
    </row>
    <row r="824" spans="1:15" ht="13.5" customHeight="1" x14ac:dyDescent="0.2">
      <c r="A824" s="13"/>
      <c r="B824" s="25" t="s">
        <v>85</v>
      </c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spans="1:15" ht="13.5" customHeight="1" x14ac:dyDescent="0.2">
      <c r="A825" s="13"/>
      <c r="B825" s="27" t="s">
        <v>74</v>
      </c>
      <c r="C825" s="10"/>
      <c r="D825" s="10">
        <v>70.7</v>
      </c>
      <c r="E825" s="10">
        <v>53</v>
      </c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spans="1:15" ht="13.5" customHeight="1" x14ac:dyDescent="0.2">
      <c r="A826" s="13"/>
      <c r="B826" s="26" t="s">
        <v>75</v>
      </c>
      <c r="C826" s="10"/>
      <c r="D826" s="10">
        <v>75.7</v>
      </c>
      <c r="E826" s="10">
        <v>53</v>
      </c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spans="1:15" ht="13.5" customHeight="1" x14ac:dyDescent="0.2">
      <c r="A827" s="13"/>
      <c r="B827" s="26" t="s">
        <v>76</v>
      </c>
      <c r="C827" s="10"/>
      <c r="D827" s="10">
        <v>81.5</v>
      </c>
      <c r="E827" s="10">
        <v>53</v>
      </c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spans="1:15" ht="13.5" customHeight="1" x14ac:dyDescent="0.2">
      <c r="A828" s="13"/>
      <c r="B828" s="26" t="s">
        <v>77</v>
      </c>
      <c r="C828" s="10"/>
      <c r="D828" s="10">
        <v>88.3</v>
      </c>
      <c r="E828" s="10">
        <v>53</v>
      </c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spans="1:15" ht="13.5" customHeight="1" x14ac:dyDescent="0.2">
      <c r="A829" s="6"/>
      <c r="B829" s="25" t="s">
        <v>78</v>
      </c>
      <c r="C829" s="10"/>
      <c r="D829" s="45"/>
      <c r="E829" s="46"/>
      <c r="F829" s="10"/>
      <c r="G829" s="10"/>
      <c r="H829" s="10"/>
      <c r="I829" s="10"/>
      <c r="J829" s="22"/>
      <c r="K829" s="22"/>
      <c r="L829" s="22"/>
      <c r="M829" s="22"/>
      <c r="N829" s="22"/>
      <c r="O829" s="22"/>
    </row>
    <row r="830" spans="1:15" ht="13.5" customHeight="1" x14ac:dyDescent="0.2">
      <c r="A830" s="11"/>
      <c r="B830" s="27" t="s">
        <v>114</v>
      </c>
      <c r="C830" s="10"/>
      <c r="D830" s="10">
        <v>32.5</v>
      </c>
      <c r="E830" s="10">
        <v>26</v>
      </c>
      <c r="F830" s="74"/>
      <c r="G830" s="74"/>
      <c r="H830" s="74"/>
      <c r="I830" s="74"/>
      <c r="J830" s="75"/>
      <c r="K830" s="75"/>
      <c r="L830" s="75"/>
      <c r="M830" s="75"/>
      <c r="N830" s="75"/>
      <c r="O830" s="75"/>
    </row>
    <row r="831" spans="1:15" ht="13.5" customHeight="1" x14ac:dyDescent="0.2">
      <c r="A831" s="11"/>
      <c r="B831" s="27" t="s">
        <v>115</v>
      </c>
      <c r="C831" s="10"/>
      <c r="D831" s="10">
        <v>34.700000000000003</v>
      </c>
      <c r="E831" s="10">
        <v>26</v>
      </c>
      <c r="F831" s="74"/>
      <c r="G831" s="74"/>
      <c r="H831" s="74"/>
      <c r="I831" s="74"/>
      <c r="J831" s="75"/>
      <c r="K831" s="75"/>
      <c r="L831" s="75"/>
      <c r="M831" s="75"/>
      <c r="N831" s="75"/>
      <c r="O831" s="75"/>
    </row>
    <row r="832" spans="1:15" ht="13.5" customHeight="1" x14ac:dyDescent="0.2">
      <c r="A832" s="11"/>
      <c r="B832" s="13" t="s">
        <v>23</v>
      </c>
      <c r="C832" s="10"/>
      <c r="D832" s="9">
        <v>24</v>
      </c>
      <c r="E832" s="10">
        <v>20</v>
      </c>
      <c r="F832" s="74"/>
      <c r="G832" s="74"/>
      <c r="H832" s="74"/>
      <c r="I832" s="74"/>
      <c r="J832" s="75"/>
      <c r="K832" s="75"/>
      <c r="L832" s="75"/>
      <c r="M832" s="75"/>
      <c r="N832" s="75"/>
      <c r="O832" s="75"/>
    </row>
    <row r="833" spans="1:15" ht="13.5" customHeight="1" x14ac:dyDescent="0.2">
      <c r="A833" s="11"/>
      <c r="B833" s="13" t="s">
        <v>21</v>
      </c>
      <c r="C833" s="10"/>
      <c r="D833" s="10">
        <v>24.7</v>
      </c>
      <c r="E833" s="10">
        <v>20</v>
      </c>
      <c r="F833" s="74"/>
      <c r="G833" s="74"/>
      <c r="H833" s="74"/>
      <c r="I833" s="74"/>
      <c r="J833" s="75"/>
      <c r="K833" s="75"/>
      <c r="L833" s="75"/>
      <c r="M833" s="75"/>
      <c r="N833" s="75"/>
      <c r="O833" s="75"/>
    </row>
    <row r="834" spans="1:15" ht="13.5" customHeight="1" x14ac:dyDescent="0.2">
      <c r="A834" s="13"/>
      <c r="B834" s="13" t="s">
        <v>24</v>
      </c>
      <c r="C834" s="10"/>
      <c r="D834" s="10">
        <v>6</v>
      </c>
      <c r="E834" s="10">
        <v>6</v>
      </c>
      <c r="F834" s="10"/>
      <c r="G834" s="10"/>
      <c r="H834" s="10"/>
      <c r="I834" s="10"/>
      <c r="J834" s="22"/>
      <c r="K834" s="22"/>
      <c r="L834" s="22"/>
      <c r="M834" s="22"/>
      <c r="N834" s="22"/>
      <c r="O834" s="22"/>
    </row>
    <row r="835" spans="1:15" ht="13.5" customHeight="1" x14ac:dyDescent="0.2">
      <c r="A835" s="13"/>
      <c r="B835" s="13" t="s">
        <v>64</v>
      </c>
      <c r="C835" s="10"/>
      <c r="D835" s="10"/>
      <c r="E835" s="10">
        <v>45</v>
      </c>
      <c r="F835" s="10"/>
      <c r="G835" s="10"/>
      <c r="H835" s="10"/>
      <c r="I835" s="10"/>
      <c r="J835" s="22"/>
      <c r="K835" s="22"/>
      <c r="L835" s="22"/>
      <c r="M835" s="22"/>
      <c r="N835" s="22"/>
      <c r="O835" s="22"/>
    </row>
    <row r="836" spans="1:15" ht="13.5" customHeight="1" x14ac:dyDescent="0.2">
      <c r="A836" s="13"/>
      <c r="B836" s="13" t="s">
        <v>20</v>
      </c>
      <c r="C836" s="10"/>
      <c r="D836" s="10">
        <v>45</v>
      </c>
      <c r="E836" s="10">
        <v>45</v>
      </c>
      <c r="F836" s="10"/>
      <c r="G836" s="10"/>
      <c r="H836" s="10"/>
      <c r="I836" s="10"/>
      <c r="J836" s="22"/>
      <c r="K836" s="22"/>
      <c r="L836" s="22"/>
      <c r="M836" s="22"/>
      <c r="N836" s="22"/>
      <c r="O836" s="22"/>
    </row>
    <row r="837" spans="1:15" ht="13.5" customHeight="1" x14ac:dyDescent="0.2">
      <c r="A837" s="13"/>
      <c r="B837" s="13" t="s">
        <v>18</v>
      </c>
      <c r="C837" s="10"/>
      <c r="D837" s="10">
        <v>2</v>
      </c>
      <c r="E837" s="10">
        <v>2</v>
      </c>
      <c r="F837" s="10"/>
      <c r="G837" s="10"/>
      <c r="H837" s="10"/>
      <c r="I837" s="10"/>
      <c r="J837" s="22"/>
      <c r="K837" s="22"/>
      <c r="L837" s="22"/>
      <c r="M837" s="22"/>
      <c r="N837" s="22"/>
      <c r="O837" s="22"/>
    </row>
    <row r="838" spans="1:15" ht="13.5" customHeight="1" x14ac:dyDescent="0.2">
      <c r="A838" s="6"/>
      <c r="B838" s="13" t="s">
        <v>27</v>
      </c>
      <c r="C838" s="10"/>
      <c r="D838" s="10">
        <v>2</v>
      </c>
      <c r="E838" s="10">
        <v>2</v>
      </c>
      <c r="F838" s="15"/>
      <c r="G838" s="15"/>
      <c r="H838" s="15"/>
      <c r="I838" s="15"/>
      <c r="J838" s="22"/>
      <c r="K838" s="22"/>
      <c r="L838" s="22"/>
      <c r="M838" s="22"/>
      <c r="N838" s="22"/>
      <c r="O838" s="22"/>
    </row>
    <row r="839" spans="1:15" ht="13.5" customHeight="1" x14ac:dyDescent="0.2">
      <c r="A839" s="6"/>
      <c r="B839" s="13" t="s">
        <v>22</v>
      </c>
      <c r="C839" s="10"/>
      <c r="D839" s="10"/>
      <c r="E839" s="10"/>
      <c r="F839" s="10"/>
      <c r="G839" s="10"/>
      <c r="H839" s="10"/>
      <c r="I839" s="10"/>
      <c r="J839" s="22"/>
      <c r="K839" s="22"/>
      <c r="L839" s="22"/>
      <c r="M839" s="22"/>
      <c r="N839" s="22"/>
      <c r="O839" s="22"/>
    </row>
    <row r="840" spans="1:15" ht="13.5" customHeight="1" x14ac:dyDescent="0.2">
      <c r="A840" s="6"/>
      <c r="B840" s="27" t="s">
        <v>114</v>
      </c>
      <c r="C840" s="10"/>
      <c r="D840" s="10">
        <v>3.4</v>
      </c>
      <c r="E840" s="10">
        <v>2.7</v>
      </c>
      <c r="F840" s="10"/>
      <c r="G840" s="10"/>
      <c r="H840" s="10"/>
      <c r="I840" s="10"/>
      <c r="J840" s="22"/>
      <c r="K840" s="22"/>
      <c r="L840" s="22"/>
      <c r="M840" s="22"/>
      <c r="N840" s="22"/>
      <c r="O840" s="22"/>
    </row>
    <row r="841" spans="1:15" ht="13.5" customHeight="1" x14ac:dyDescent="0.2">
      <c r="A841" s="6"/>
      <c r="B841" s="27" t="s">
        <v>115</v>
      </c>
      <c r="C841" s="10"/>
      <c r="D841" s="10">
        <v>3.6</v>
      </c>
      <c r="E841" s="10">
        <v>2.7</v>
      </c>
      <c r="F841" s="10"/>
      <c r="G841" s="10"/>
      <c r="H841" s="10"/>
      <c r="I841" s="10"/>
      <c r="J841" s="22"/>
      <c r="K841" s="22"/>
      <c r="L841" s="22"/>
      <c r="M841" s="22"/>
      <c r="N841" s="22"/>
      <c r="O841" s="22"/>
    </row>
    <row r="842" spans="1:15" ht="13.5" customHeight="1" x14ac:dyDescent="0.2">
      <c r="A842" s="6"/>
      <c r="B842" s="13" t="s">
        <v>23</v>
      </c>
      <c r="C842" s="10"/>
      <c r="D842" s="10">
        <v>1.5</v>
      </c>
      <c r="E842" s="10">
        <v>0.9</v>
      </c>
      <c r="F842" s="10"/>
      <c r="G842" s="10"/>
      <c r="H842" s="10"/>
      <c r="I842" s="10"/>
      <c r="J842" s="22"/>
      <c r="K842" s="22"/>
      <c r="L842" s="22"/>
      <c r="M842" s="22"/>
      <c r="N842" s="22"/>
      <c r="O842" s="22"/>
    </row>
    <row r="843" spans="1:15" ht="13.5" customHeight="1" x14ac:dyDescent="0.2">
      <c r="A843" s="6"/>
      <c r="B843" s="13" t="s">
        <v>35</v>
      </c>
      <c r="C843" s="10"/>
      <c r="D843" s="10">
        <v>6.75</v>
      </c>
      <c r="E843" s="10">
        <v>6.75</v>
      </c>
      <c r="F843" s="10"/>
      <c r="G843" s="10"/>
      <c r="H843" s="10"/>
      <c r="I843" s="10"/>
      <c r="J843" s="22"/>
      <c r="K843" s="22"/>
      <c r="L843" s="22"/>
      <c r="M843" s="22"/>
      <c r="N843" s="22"/>
      <c r="O843" s="22"/>
    </row>
    <row r="844" spans="1:15" ht="13.5" customHeight="1" x14ac:dyDescent="0.2">
      <c r="A844" s="10"/>
      <c r="B844" s="13" t="s">
        <v>18</v>
      </c>
      <c r="C844" s="10"/>
      <c r="D844" s="10">
        <v>0.7</v>
      </c>
      <c r="E844" s="10">
        <v>0.7</v>
      </c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spans="1:15" ht="13.5" customHeight="1" x14ac:dyDescent="0.2">
      <c r="A845" s="10"/>
      <c r="B845" s="13" t="s">
        <v>19</v>
      </c>
      <c r="C845" s="10"/>
      <c r="D845" s="10">
        <v>0.45</v>
      </c>
      <c r="E845" s="10">
        <v>0.45</v>
      </c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spans="1:15" ht="13.5" customHeight="1" x14ac:dyDescent="0.2">
      <c r="A846" s="10"/>
      <c r="B846" s="13" t="s">
        <v>25</v>
      </c>
      <c r="C846" s="10"/>
      <c r="D846" s="10">
        <v>0.45</v>
      </c>
      <c r="E846" s="10">
        <v>0.45</v>
      </c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spans="1:15" ht="13.5" customHeight="1" x14ac:dyDescent="0.2">
      <c r="A847" s="10"/>
      <c r="B847" s="19" t="s">
        <v>25</v>
      </c>
      <c r="C847" s="9"/>
      <c r="D847" s="9">
        <v>1</v>
      </c>
      <c r="E847" s="9">
        <v>1</v>
      </c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spans="1:15" ht="13.5" customHeight="1" x14ac:dyDescent="0.2">
      <c r="A848" s="10"/>
      <c r="B848" s="19" t="s">
        <v>32</v>
      </c>
      <c r="C848" s="9"/>
      <c r="D848" s="9">
        <v>5</v>
      </c>
      <c r="E848" s="10">
        <v>5</v>
      </c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spans="1:15" ht="13.5" customHeight="1" x14ac:dyDescent="0.2">
      <c r="A849" s="10"/>
      <c r="B849" s="11" t="s">
        <v>28</v>
      </c>
      <c r="C849" s="10">
        <v>20</v>
      </c>
      <c r="D849" s="9">
        <v>20</v>
      </c>
      <c r="E849" s="10">
        <v>20</v>
      </c>
      <c r="F849" s="10">
        <v>1.58</v>
      </c>
      <c r="G849" s="10">
        <v>0.2</v>
      </c>
      <c r="H849" s="10">
        <v>9.66</v>
      </c>
      <c r="I849" s="10">
        <v>47</v>
      </c>
      <c r="J849" s="10">
        <v>3.3000000000000002E-2</v>
      </c>
      <c r="K849" s="10">
        <v>8.9999999999999993E-3</v>
      </c>
      <c r="L849" s="10">
        <v>0</v>
      </c>
      <c r="M849" s="10">
        <v>6</v>
      </c>
      <c r="N849" s="10">
        <v>0.33</v>
      </c>
      <c r="O849" s="10">
        <v>0.83</v>
      </c>
    </row>
    <row r="850" spans="1:15" ht="13.5" customHeight="1" x14ac:dyDescent="0.2">
      <c r="A850" s="6"/>
      <c r="B850" s="11" t="s">
        <v>185</v>
      </c>
      <c r="C850" s="10">
        <v>30</v>
      </c>
      <c r="D850" s="9">
        <v>30</v>
      </c>
      <c r="E850" s="10">
        <v>30</v>
      </c>
      <c r="F850" s="10">
        <v>1.98</v>
      </c>
      <c r="G850" s="10">
        <v>0.36</v>
      </c>
      <c r="H850" s="10">
        <v>10.02</v>
      </c>
      <c r="I850" s="10">
        <v>52.2</v>
      </c>
      <c r="J850" s="10">
        <v>5.3999999999999999E-2</v>
      </c>
      <c r="K850" s="10">
        <v>2.4E-2</v>
      </c>
      <c r="L850" s="10">
        <v>0</v>
      </c>
      <c r="M850" s="10">
        <v>14.4</v>
      </c>
      <c r="N850" s="10">
        <v>15</v>
      </c>
      <c r="O850" s="10">
        <v>1.74</v>
      </c>
    </row>
    <row r="851" spans="1:15" ht="24.75" customHeight="1" x14ac:dyDescent="0.2">
      <c r="A851" s="6" t="s">
        <v>203</v>
      </c>
      <c r="B851" s="11" t="s">
        <v>204</v>
      </c>
      <c r="C851" s="9">
        <v>200</v>
      </c>
      <c r="D851" s="8"/>
      <c r="E851" s="10"/>
      <c r="F851" s="10">
        <v>0.68</v>
      </c>
      <c r="G851" s="10">
        <v>0.28000000000000003</v>
      </c>
      <c r="H851" s="10">
        <v>20.75</v>
      </c>
      <c r="I851" s="10">
        <v>143.80000000000001</v>
      </c>
      <c r="J851" s="10">
        <v>0.02</v>
      </c>
      <c r="K851" s="10">
        <v>0</v>
      </c>
      <c r="L851" s="10">
        <v>10</v>
      </c>
      <c r="M851" s="10">
        <v>12</v>
      </c>
      <c r="N851" s="10">
        <v>0.8</v>
      </c>
      <c r="O851" s="10">
        <v>6.4</v>
      </c>
    </row>
    <row r="852" spans="1:15" ht="13.5" customHeight="1" x14ac:dyDescent="0.2">
      <c r="A852" s="6"/>
      <c r="B852" s="13" t="s">
        <v>205</v>
      </c>
      <c r="C852" s="8"/>
      <c r="D852" s="9">
        <v>20</v>
      </c>
      <c r="E852" s="10">
        <v>20</v>
      </c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spans="1:15" ht="13.5" customHeight="1" x14ac:dyDescent="0.2">
      <c r="A853" s="6"/>
      <c r="B853" s="19" t="s">
        <v>19</v>
      </c>
      <c r="C853" s="18"/>
      <c r="D853" s="9">
        <v>20</v>
      </c>
      <c r="E853" s="10">
        <v>20</v>
      </c>
      <c r="F853" s="13"/>
      <c r="G853" s="13"/>
      <c r="H853" s="13"/>
      <c r="I853" s="13"/>
      <c r="J853" s="13"/>
      <c r="K853" s="13"/>
      <c r="L853" s="13"/>
      <c r="M853" s="13"/>
      <c r="N853" s="13"/>
      <c r="O853" s="13"/>
    </row>
    <row r="854" spans="1:15" ht="13.5" customHeight="1" x14ac:dyDescent="0.2">
      <c r="A854" s="6"/>
      <c r="B854" s="13" t="s">
        <v>20</v>
      </c>
      <c r="C854" s="18"/>
      <c r="D854" s="9">
        <v>200</v>
      </c>
      <c r="E854" s="10">
        <v>200</v>
      </c>
      <c r="F854" s="13"/>
      <c r="G854" s="13"/>
      <c r="H854" s="13"/>
      <c r="I854" s="13"/>
      <c r="J854" s="13"/>
      <c r="K854" s="13"/>
      <c r="L854" s="13"/>
      <c r="M854" s="13"/>
      <c r="N854" s="13"/>
      <c r="O854" s="13"/>
    </row>
    <row r="855" spans="1:15" ht="13.5" customHeight="1" x14ac:dyDescent="0.2">
      <c r="A855" s="82"/>
      <c r="B855" s="82" t="s">
        <v>37</v>
      </c>
      <c r="C855" s="85"/>
      <c r="D855" s="85"/>
      <c r="E855" s="85"/>
      <c r="F855" s="85">
        <f t="shared" ref="F855:O855" si="12">SUM(F793:F854)</f>
        <v>20.349999999999998</v>
      </c>
      <c r="G855" s="85">
        <f t="shared" si="12"/>
        <v>25.82</v>
      </c>
      <c r="H855" s="85">
        <f t="shared" si="12"/>
        <v>78.72</v>
      </c>
      <c r="I855" s="85">
        <f t="shared" si="12"/>
        <v>685.25</v>
      </c>
      <c r="J855" s="85">
        <f t="shared" si="12"/>
        <v>0.34700000000000003</v>
      </c>
      <c r="K855" s="85">
        <f t="shared" si="12"/>
        <v>0.17300000000000001</v>
      </c>
      <c r="L855" s="85">
        <f t="shared" si="12"/>
        <v>26.63</v>
      </c>
      <c r="M855" s="85">
        <f t="shared" si="12"/>
        <v>68.400000000000006</v>
      </c>
      <c r="N855" s="85">
        <f t="shared" si="12"/>
        <v>17.63</v>
      </c>
      <c r="O855" s="85">
        <f t="shared" si="12"/>
        <v>64.75</v>
      </c>
    </row>
    <row r="856" spans="1:15" ht="13.5" customHeight="1" x14ac:dyDescent="0.2">
      <c r="A856" s="110"/>
      <c r="B856" s="110" t="s">
        <v>263</v>
      </c>
      <c r="C856" s="111"/>
      <c r="D856" s="111"/>
      <c r="E856" s="111"/>
      <c r="F856" s="111">
        <f>SUM(F855,F791)</f>
        <v>56.480000000000004</v>
      </c>
      <c r="G856" s="111">
        <f>SUM(G855,G791)</f>
        <v>50.31</v>
      </c>
      <c r="H856" s="111">
        <f>SUM(H855,H791)</f>
        <v>201.99</v>
      </c>
      <c r="I856" s="111">
        <f>SUM(I855,I791)</f>
        <v>1436.92</v>
      </c>
      <c r="J856" s="111"/>
      <c r="K856" s="111"/>
      <c r="L856" s="111">
        <f>SUM(L855,L791)</f>
        <v>48.59</v>
      </c>
      <c r="M856" s="111"/>
      <c r="N856" s="111"/>
      <c r="O856" s="111">
        <f>SUM(O855,O791)</f>
        <v>148.51999999999998</v>
      </c>
    </row>
    <row r="857" spans="1:15" ht="13.5" customHeight="1" x14ac:dyDescent="0.2">
      <c r="A857" s="122" t="s">
        <v>264</v>
      </c>
      <c r="B857" s="122"/>
      <c r="C857" s="122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  <c r="N857" s="122"/>
      <c r="O857" s="122"/>
    </row>
    <row r="858" spans="1:15" ht="13.5" customHeight="1" x14ac:dyDescent="0.2">
      <c r="A858" s="130" t="s">
        <v>182</v>
      </c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2"/>
    </row>
    <row r="859" spans="1:15" ht="13.5" customHeight="1" x14ac:dyDescent="0.2">
      <c r="A859" s="6" t="s">
        <v>298</v>
      </c>
      <c r="B859" s="7" t="s">
        <v>299</v>
      </c>
      <c r="C859" s="8" t="s">
        <v>300</v>
      </c>
      <c r="D859" s="9" t="s">
        <v>301</v>
      </c>
      <c r="E859" s="10">
        <v>40</v>
      </c>
      <c r="F859" s="10">
        <v>5.08</v>
      </c>
      <c r="G859" s="10">
        <v>4.5999999999999996</v>
      </c>
      <c r="H859" s="10">
        <v>0.28000000000000003</v>
      </c>
      <c r="I859" s="10">
        <v>63</v>
      </c>
      <c r="J859" s="10">
        <v>0.03</v>
      </c>
      <c r="K859" s="10">
        <v>0.18</v>
      </c>
      <c r="L859" s="10">
        <v>0</v>
      </c>
      <c r="M859" s="10">
        <v>22</v>
      </c>
      <c r="N859" s="10">
        <v>1</v>
      </c>
      <c r="O859" s="10">
        <v>8</v>
      </c>
    </row>
    <row r="860" spans="1:15" ht="13.5" customHeight="1" x14ac:dyDescent="0.2">
      <c r="A860" s="13" t="s">
        <v>235</v>
      </c>
      <c r="B860" s="7" t="s">
        <v>249</v>
      </c>
      <c r="C860" s="10">
        <v>200</v>
      </c>
      <c r="D860" s="48"/>
      <c r="E860" s="48"/>
      <c r="F860" s="10">
        <v>4.78</v>
      </c>
      <c r="G860" s="10">
        <v>5.0599999999999996</v>
      </c>
      <c r="H860" s="10">
        <v>26.65</v>
      </c>
      <c r="I860" s="10">
        <v>171.25</v>
      </c>
      <c r="J860" s="10"/>
      <c r="K860" s="10"/>
      <c r="L860" s="10">
        <v>0</v>
      </c>
      <c r="M860" s="10"/>
      <c r="N860" s="10"/>
      <c r="O860" s="10">
        <v>16.95</v>
      </c>
    </row>
    <row r="861" spans="1:15" ht="13.5" customHeight="1" x14ac:dyDescent="0.2">
      <c r="A861" s="13"/>
      <c r="B861" s="13" t="s">
        <v>236</v>
      </c>
      <c r="C861" s="10"/>
      <c r="D861" s="48">
        <v>61</v>
      </c>
      <c r="E861" s="48">
        <v>61</v>
      </c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spans="1:15" ht="13.5" customHeight="1" x14ac:dyDescent="0.2">
      <c r="A862" s="13"/>
      <c r="B862" s="13" t="s">
        <v>18</v>
      </c>
      <c r="C862" s="10"/>
      <c r="D862" s="48">
        <v>5</v>
      </c>
      <c r="E862" s="48">
        <v>5</v>
      </c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spans="1:15" ht="13.5" customHeight="1" x14ac:dyDescent="0.2">
      <c r="A863" s="13"/>
      <c r="B863" s="13" t="s">
        <v>108</v>
      </c>
      <c r="C863" s="10"/>
      <c r="D863" s="48">
        <v>22</v>
      </c>
      <c r="E863" s="48">
        <v>20</v>
      </c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spans="1:15" ht="13.5" customHeight="1" x14ac:dyDescent="0.2">
      <c r="A864" s="13"/>
      <c r="B864" s="13" t="s">
        <v>20</v>
      </c>
      <c r="C864" s="10"/>
      <c r="D864" s="48">
        <v>270</v>
      </c>
      <c r="E864" s="48">
        <v>270</v>
      </c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spans="1:15" ht="13.5" customHeight="1" x14ac:dyDescent="0.2">
      <c r="A865" s="13"/>
      <c r="B865" s="13" t="s">
        <v>25</v>
      </c>
      <c r="C865" s="10"/>
      <c r="D865" s="48">
        <v>3</v>
      </c>
      <c r="E865" s="48">
        <v>3</v>
      </c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spans="1:15" ht="13.5" customHeight="1" x14ac:dyDescent="0.2">
      <c r="A866" s="10"/>
      <c r="B866" s="11" t="s">
        <v>28</v>
      </c>
      <c r="C866" s="9">
        <v>30</v>
      </c>
      <c r="D866" s="9">
        <v>30</v>
      </c>
      <c r="E866" s="10">
        <v>30</v>
      </c>
      <c r="F866" s="10">
        <v>2.37</v>
      </c>
      <c r="G866" s="10">
        <v>0.3</v>
      </c>
      <c r="H866" s="10">
        <v>14.49</v>
      </c>
      <c r="I866" s="10">
        <v>70.5</v>
      </c>
      <c r="J866" s="10">
        <v>4.3999999999999997E-2</v>
      </c>
      <c r="K866" s="10">
        <v>1.2E-2</v>
      </c>
      <c r="L866" s="10">
        <v>0</v>
      </c>
      <c r="M866" s="79"/>
      <c r="N866" s="79"/>
      <c r="O866" s="15">
        <v>1.25</v>
      </c>
    </row>
    <row r="867" spans="1:15" ht="13.5" customHeight="1" x14ac:dyDescent="0.2">
      <c r="A867" s="15" t="s">
        <v>179</v>
      </c>
      <c r="B867" s="80" t="s">
        <v>180</v>
      </c>
      <c r="C867" s="15">
        <v>120</v>
      </c>
      <c r="D867" s="78">
        <v>120</v>
      </c>
      <c r="E867" s="15">
        <v>120</v>
      </c>
      <c r="F867" s="15">
        <v>0.48</v>
      </c>
      <c r="G867" s="15">
        <v>0.48</v>
      </c>
      <c r="H867" s="15">
        <v>11.85</v>
      </c>
      <c r="I867" s="15">
        <v>53.16</v>
      </c>
      <c r="J867" s="15">
        <v>18</v>
      </c>
      <c r="K867" s="15">
        <v>0.02</v>
      </c>
      <c r="L867" s="15">
        <v>12</v>
      </c>
      <c r="M867" s="15">
        <v>15</v>
      </c>
      <c r="N867" s="15">
        <v>1.9</v>
      </c>
      <c r="O867" s="15">
        <v>10.68</v>
      </c>
    </row>
    <row r="868" spans="1:15" ht="13.5" customHeight="1" x14ac:dyDescent="0.2">
      <c r="A868" s="13" t="s">
        <v>191</v>
      </c>
      <c r="B868" s="11" t="s">
        <v>192</v>
      </c>
      <c r="C868" s="10" t="s">
        <v>193</v>
      </c>
      <c r="D868" s="10"/>
      <c r="E868" s="10"/>
      <c r="F868" s="10">
        <v>0.09</v>
      </c>
      <c r="G868" s="10">
        <v>0.01</v>
      </c>
      <c r="H868" s="10">
        <v>16</v>
      </c>
      <c r="I868" s="10">
        <v>60</v>
      </c>
      <c r="J868" s="10">
        <v>0</v>
      </c>
      <c r="K868" s="10">
        <v>0</v>
      </c>
      <c r="L868" s="10">
        <v>1.89</v>
      </c>
      <c r="M868" s="24">
        <v>0</v>
      </c>
      <c r="N868" s="24">
        <v>0</v>
      </c>
      <c r="O868" s="24">
        <v>2.37</v>
      </c>
    </row>
    <row r="869" spans="1:15" ht="13.5" customHeight="1" x14ac:dyDescent="0.2">
      <c r="A869" s="94"/>
      <c r="B869" s="13" t="s">
        <v>194</v>
      </c>
      <c r="C869" s="95"/>
      <c r="D869" s="10">
        <v>0.5</v>
      </c>
      <c r="E869" s="10">
        <v>0.5</v>
      </c>
      <c r="F869" s="95"/>
      <c r="G869" s="95"/>
      <c r="H869" s="95"/>
      <c r="I869" s="95"/>
      <c r="J869" s="95"/>
      <c r="K869" s="95"/>
      <c r="L869" s="95"/>
      <c r="M869" s="119"/>
      <c r="N869" s="119"/>
      <c r="O869" s="119"/>
    </row>
    <row r="870" spans="1:15" ht="13.5" customHeight="1" x14ac:dyDescent="0.2">
      <c r="A870" s="11"/>
      <c r="B870" s="13" t="s">
        <v>20</v>
      </c>
      <c r="C870" s="119"/>
      <c r="D870" s="10">
        <v>216</v>
      </c>
      <c r="E870" s="10">
        <v>200</v>
      </c>
      <c r="F870" s="119"/>
      <c r="G870" s="119"/>
      <c r="H870" s="119"/>
      <c r="I870" s="119"/>
      <c r="J870" s="119"/>
      <c r="K870" s="119"/>
      <c r="L870" s="119"/>
      <c r="M870" s="62"/>
      <c r="N870" s="62"/>
      <c r="O870" s="62"/>
    </row>
    <row r="871" spans="1:15" ht="13.5" customHeight="1" x14ac:dyDescent="0.2">
      <c r="A871" s="11"/>
      <c r="B871" s="13" t="s">
        <v>19</v>
      </c>
      <c r="C871" s="119"/>
      <c r="D871" s="10">
        <v>15</v>
      </c>
      <c r="E871" s="10">
        <v>15</v>
      </c>
      <c r="F871" s="119"/>
      <c r="G871" s="119"/>
      <c r="H871" s="119"/>
      <c r="I871" s="119"/>
      <c r="J871" s="119"/>
      <c r="K871" s="119"/>
      <c r="L871" s="119"/>
      <c r="M871" s="10"/>
      <c r="N871" s="10"/>
      <c r="O871" s="10"/>
    </row>
    <row r="872" spans="1:15" ht="13.5" customHeight="1" x14ac:dyDescent="0.2">
      <c r="A872" s="13"/>
      <c r="B872" s="13" t="s">
        <v>195</v>
      </c>
      <c r="C872" s="10"/>
      <c r="D872" s="10">
        <v>8</v>
      </c>
      <c r="E872" s="10">
        <v>7</v>
      </c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spans="1:15" ht="13.5" customHeight="1" x14ac:dyDescent="0.2">
      <c r="A873" s="96"/>
      <c r="B873" s="82" t="s">
        <v>181</v>
      </c>
      <c r="C873" s="96"/>
      <c r="D873" s="96"/>
      <c r="E873" s="96"/>
      <c r="F873" s="96">
        <f t="shared" ref="F873:O873" si="13">SUM(F859:F872)</f>
        <v>12.8</v>
      </c>
      <c r="G873" s="96">
        <f t="shared" si="13"/>
        <v>10.450000000000001</v>
      </c>
      <c r="H873" s="96">
        <f t="shared" si="13"/>
        <v>69.27000000000001</v>
      </c>
      <c r="I873" s="96">
        <f t="shared" si="13"/>
        <v>417.90999999999997</v>
      </c>
      <c r="J873" s="96">
        <f t="shared" si="13"/>
        <v>18.074000000000002</v>
      </c>
      <c r="K873" s="96">
        <f t="shared" si="13"/>
        <v>0.21199999999999999</v>
      </c>
      <c r="L873" s="96">
        <f t="shared" si="13"/>
        <v>13.89</v>
      </c>
      <c r="M873" s="96">
        <f t="shared" si="13"/>
        <v>37</v>
      </c>
      <c r="N873" s="96">
        <f t="shared" si="13"/>
        <v>2.9</v>
      </c>
      <c r="O873" s="96">
        <f t="shared" si="13"/>
        <v>39.249999999999993</v>
      </c>
    </row>
    <row r="874" spans="1:15" ht="13.5" customHeight="1" x14ac:dyDescent="0.2">
      <c r="A874" s="130" t="s">
        <v>183</v>
      </c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2"/>
    </row>
    <row r="875" spans="1:15" ht="25.5" customHeight="1" x14ac:dyDescent="0.2">
      <c r="A875" s="17" t="s">
        <v>122</v>
      </c>
      <c r="B875" s="16" t="s">
        <v>123</v>
      </c>
      <c r="C875" s="15" t="s">
        <v>145</v>
      </c>
      <c r="D875" s="15"/>
      <c r="E875" s="15"/>
      <c r="F875" s="67">
        <v>3.54</v>
      </c>
      <c r="G875" s="15">
        <v>5.0999999999999996</v>
      </c>
      <c r="H875" s="15">
        <v>14.53</v>
      </c>
      <c r="I875" s="15">
        <v>118.25</v>
      </c>
      <c r="J875" s="15">
        <v>12</v>
      </c>
      <c r="K875" s="15"/>
      <c r="L875" s="15">
        <v>6.29</v>
      </c>
      <c r="M875" s="15">
        <v>45</v>
      </c>
      <c r="N875" s="15">
        <v>1</v>
      </c>
      <c r="O875" s="15">
        <v>9.64</v>
      </c>
    </row>
    <row r="876" spans="1:15" ht="13.5" customHeight="1" x14ac:dyDescent="0.2">
      <c r="A876" s="17"/>
      <c r="B876" s="17" t="s">
        <v>89</v>
      </c>
      <c r="C876" s="15"/>
      <c r="D876" s="15"/>
      <c r="E876" s="15"/>
      <c r="F876" s="67"/>
      <c r="G876" s="15"/>
      <c r="H876" s="15"/>
      <c r="I876" s="15"/>
      <c r="J876" s="15"/>
      <c r="K876" s="15"/>
      <c r="L876" s="15"/>
      <c r="M876" s="15"/>
      <c r="N876" s="15"/>
      <c r="O876" s="15"/>
    </row>
    <row r="877" spans="1:15" ht="13.5" customHeight="1" x14ac:dyDescent="0.2">
      <c r="A877" s="17"/>
      <c r="B877" s="27" t="s">
        <v>114</v>
      </c>
      <c r="C877" s="15"/>
      <c r="D877" s="15">
        <v>50</v>
      </c>
      <c r="E877" s="15">
        <v>40</v>
      </c>
      <c r="F877" s="67"/>
      <c r="G877" s="15"/>
      <c r="H877" s="15"/>
      <c r="I877" s="15"/>
      <c r="J877" s="15"/>
      <c r="K877" s="15"/>
      <c r="L877" s="15"/>
      <c r="M877" s="15"/>
      <c r="N877" s="15"/>
      <c r="O877" s="15"/>
    </row>
    <row r="878" spans="1:15" ht="13.5" customHeight="1" x14ac:dyDescent="0.2">
      <c r="A878" s="17"/>
      <c r="B878" s="27" t="s">
        <v>115</v>
      </c>
      <c r="C878" s="15"/>
      <c r="D878" s="15">
        <v>53.3</v>
      </c>
      <c r="E878" s="15">
        <v>40</v>
      </c>
      <c r="F878" s="67"/>
      <c r="G878" s="15"/>
      <c r="H878" s="15"/>
      <c r="I878" s="15"/>
      <c r="J878" s="15"/>
      <c r="K878" s="15"/>
      <c r="L878" s="15"/>
      <c r="M878" s="15"/>
      <c r="N878" s="15"/>
      <c r="O878" s="15"/>
    </row>
    <row r="879" spans="1:15" ht="13.5" customHeight="1" x14ac:dyDescent="0.2">
      <c r="A879" s="17"/>
      <c r="B879" s="17" t="s">
        <v>85</v>
      </c>
      <c r="C879" s="15"/>
      <c r="D879" s="15"/>
      <c r="E879" s="15"/>
      <c r="F879" s="67"/>
      <c r="G879" s="15"/>
      <c r="H879" s="15"/>
      <c r="I879" s="15"/>
      <c r="J879" s="15"/>
      <c r="K879" s="15"/>
      <c r="L879" s="15"/>
      <c r="M879" s="15"/>
      <c r="N879" s="15"/>
      <c r="O879" s="15"/>
    </row>
    <row r="880" spans="1:15" ht="13.5" customHeight="1" x14ac:dyDescent="0.2">
      <c r="A880" s="13"/>
      <c r="B880" s="27" t="s">
        <v>74</v>
      </c>
      <c r="C880" s="10"/>
      <c r="D880" s="47">
        <v>33.299999999999997</v>
      </c>
      <c r="E880" s="48">
        <v>25</v>
      </c>
      <c r="F880" s="12"/>
      <c r="G880" s="10"/>
      <c r="H880" s="10"/>
      <c r="I880" s="10"/>
      <c r="J880" s="10"/>
      <c r="K880" s="10"/>
      <c r="L880" s="10"/>
      <c r="M880" s="10"/>
      <c r="N880" s="10"/>
      <c r="O880" s="10"/>
    </row>
    <row r="881" spans="1:15" ht="13.5" customHeight="1" x14ac:dyDescent="0.2">
      <c r="A881" s="13"/>
      <c r="B881" s="26" t="s">
        <v>75</v>
      </c>
      <c r="C881" s="10"/>
      <c r="D881" s="45">
        <v>35.700000000000003</v>
      </c>
      <c r="E881" s="46">
        <v>25</v>
      </c>
      <c r="F881" s="12"/>
      <c r="G881" s="10"/>
      <c r="H881" s="10"/>
      <c r="I881" s="10"/>
      <c r="J881" s="10"/>
      <c r="K881" s="10"/>
      <c r="L881" s="10"/>
      <c r="M881" s="10"/>
      <c r="N881" s="10"/>
      <c r="O881" s="10"/>
    </row>
    <row r="882" spans="1:15" ht="13.5" customHeight="1" x14ac:dyDescent="0.2">
      <c r="A882" s="13"/>
      <c r="B882" s="26" t="s">
        <v>76</v>
      </c>
      <c r="C882" s="10"/>
      <c r="D882" s="49">
        <v>38.5</v>
      </c>
      <c r="E882" s="50">
        <v>25</v>
      </c>
      <c r="F882" s="12"/>
      <c r="G882" s="10"/>
      <c r="H882" s="10"/>
      <c r="I882" s="10"/>
      <c r="J882" s="10"/>
      <c r="K882" s="10"/>
      <c r="L882" s="10"/>
      <c r="M882" s="10"/>
      <c r="N882" s="10"/>
      <c r="O882" s="10"/>
    </row>
    <row r="883" spans="1:15" ht="13.5" customHeight="1" x14ac:dyDescent="0.2">
      <c r="A883" s="13"/>
      <c r="B883" s="26" t="s">
        <v>77</v>
      </c>
      <c r="C883" s="10"/>
      <c r="D883" s="47">
        <v>41.7</v>
      </c>
      <c r="E883" s="48">
        <v>25</v>
      </c>
      <c r="F883" s="12"/>
      <c r="G883" s="10"/>
      <c r="H883" s="10"/>
      <c r="I883" s="10"/>
      <c r="J883" s="10"/>
      <c r="K883" s="10"/>
      <c r="L883" s="10"/>
      <c r="M883" s="10"/>
      <c r="N883" s="10"/>
      <c r="O883" s="10"/>
    </row>
    <row r="884" spans="1:15" ht="13.5" customHeight="1" x14ac:dyDescent="0.2">
      <c r="A884" s="13"/>
      <c r="B884" s="17" t="s">
        <v>124</v>
      </c>
      <c r="C884" s="15"/>
      <c r="D884" s="15">
        <v>10</v>
      </c>
      <c r="E884" s="15">
        <v>10</v>
      </c>
      <c r="F884" s="12"/>
      <c r="G884" s="10"/>
      <c r="H884" s="10"/>
      <c r="I884" s="10"/>
      <c r="J884" s="10"/>
      <c r="K884" s="10"/>
      <c r="L884" s="10"/>
      <c r="M884" s="10"/>
      <c r="N884" s="10"/>
      <c r="O884" s="10"/>
    </row>
    <row r="885" spans="1:15" ht="13.5" customHeight="1" x14ac:dyDescent="0.2">
      <c r="A885" s="13"/>
      <c r="B885" s="17" t="s">
        <v>22</v>
      </c>
      <c r="C885" s="15"/>
      <c r="D885" s="15"/>
      <c r="E885" s="15"/>
      <c r="F885" s="12"/>
      <c r="G885" s="10"/>
      <c r="H885" s="10"/>
      <c r="I885" s="10"/>
      <c r="J885" s="10"/>
      <c r="K885" s="10"/>
      <c r="L885" s="10"/>
      <c r="M885" s="10"/>
      <c r="N885" s="10"/>
      <c r="O885" s="10"/>
    </row>
    <row r="886" spans="1:15" ht="13.5" customHeight="1" x14ac:dyDescent="0.2">
      <c r="A886" s="13"/>
      <c r="B886" s="27" t="s">
        <v>114</v>
      </c>
      <c r="C886" s="10"/>
      <c r="D886" s="51">
        <v>12.5</v>
      </c>
      <c r="E886" s="52">
        <v>10</v>
      </c>
      <c r="F886" s="12"/>
      <c r="G886" s="10"/>
      <c r="H886" s="10"/>
      <c r="I886" s="10"/>
      <c r="J886" s="10"/>
      <c r="K886" s="10"/>
      <c r="L886" s="10"/>
      <c r="M886" s="10"/>
      <c r="N886" s="10"/>
      <c r="O886" s="10"/>
    </row>
    <row r="887" spans="1:15" ht="13.5" customHeight="1" x14ac:dyDescent="0.2">
      <c r="A887" s="13"/>
      <c r="B887" s="27" t="s">
        <v>115</v>
      </c>
      <c r="C887" s="10"/>
      <c r="D887" s="53">
        <v>13.3</v>
      </c>
      <c r="E887" s="54">
        <v>10</v>
      </c>
      <c r="F887" s="12"/>
      <c r="G887" s="10"/>
      <c r="H887" s="10"/>
      <c r="I887" s="10"/>
      <c r="J887" s="10"/>
      <c r="K887" s="10"/>
      <c r="L887" s="10"/>
      <c r="M887" s="10"/>
      <c r="N887" s="10"/>
      <c r="O887" s="10"/>
    </row>
    <row r="888" spans="1:15" ht="13.5" customHeight="1" x14ac:dyDescent="0.2">
      <c r="A888" s="13"/>
      <c r="B888" s="25" t="s">
        <v>125</v>
      </c>
      <c r="C888" s="15"/>
      <c r="D888" s="15">
        <v>3.25</v>
      </c>
      <c r="E888" s="15">
        <v>3</v>
      </c>
      <c r="F888" s="12"/>
      <c r="G888" s="10"/>
      <c r="H888" s="10"/>
      <c r="I888" s="10"/>
      <c r="J888" s="10"/>
      <c r="K888" s="10"/>
      <c r="L888" s="10"/>
      <c r="M888" s="10"/>
      <c r="N888" s="10"/>
      <c r="O888" s="10"/>
    </row>
    <row r="889" spans="1:15" ht="13.5" customHeight="1" x14ac:dyDescent="0.2">
      <c r="A889" s="13"/>
      <c r="B889" s="17" t="s">
        <v>23</v>
      </c>
      <c r="C889" s="15"/>
      <c r="D889" s="15">
        <v>12</v>
      </c>
      <c r="E889" s="15">
        <v>10</v>
      </c>
      <c r="F889" s="12"/>
      <c r="G889" s="10"/>
      <c r="H889" s="10"/>
      <c r="I889" s="10"/>
      <c r="J889" s="10"/>
      <c r="K889" s="10"/>
      <c r="L889" s="10"/>
      <c r="M889" s="10"/>
      <c r="N889" s="10"/>
      <c r="O889" s="10"/>
    </row>
    <row r="890" spans="1:15" ht="13.5" customHeight="1" x14ac:dyDescent="0.2">
      <c r="A890" s="13"/>
      <c r="B890" s="17" t="s">
        <v>126</v>
      </c>
      <c r="C890" s="15"/>
      <c r="D890" s="15">
        <v>7.5</v>
      </c>
      <c r="E890" s="15">
        <v>7.5</v>
      </c>
      <c r="F890" s="12"/>
      <c r="G890" s="10"/>
      <c r="H890" s="10"/>
      <c r="I890" s="10"/>
      <c r="J890" s="10"/>
      <c r="K890" s="10"/>
      <c r="L890" s="10"/>
      <c r="M890" s="10"/>
      <c r="N890" s="10"/>
      <c r="O890" s="10"/>
    </row>
    <row r="891" spans="1:15" ht="13.5" customHeight="1" x14ac:dyDescent="0.2">
      <c r="A891" s="13"/>
      <c r="B891" s="17" t="s">
        <v>24</v>
      </c>
      <c r="C891" s="15"/>
      <c r="D891" s="15">
        <v>5</v>
      </c>
      <c r="E891" s="15">
        <v>5</v>
      </c>
      <c r="F891" s="12"/>
      <c r="G891" s="10"/>
      <c r="H891" s="10"/>
      <c r="I891" s="10"/>
      <c r="J891" s="10"/>
      <c r="K891" s="10"/>
      <c r="L891" s="10"/>
      <c r="M891" s="10"/>
      <c r="N891" s="10"/>
      <c r="O891" s="10"/>
    </row>
    <row r="892" spans="1:15" ht="13.5" customHeight="1" x14ac:dyDescent="0.2">
      <c r="A892" s="13"/>
      <c r="B892" s="17" t="s">
        <v>127</v>
      </c>
      <c r="C892" s="32"/>
      <c r="D892" s="15">
        <v>1</v>
      </c>
      <c r="E892" s="15">
        <v>0.75</v>
      </c>
      <c r="F892" s="12"/>
      <c r="G892" s="10"/>
      <c r="H892" s="10"/>
      <c r="I892" s="10"/>
      <c r="J892" s="10"/>
      <c r="K892" s="10"/>
      <c r="L892" s="10"/>
      <c r="M892" s="10"/>
      <c r="N892" s="10"/>
      <c r="O892" s="10"/>
    </row>
    <row r="893" spans="1:15" ht="13.5" customHeight="1" x14ac:dyDescent="0.2">
      <c r="A893" s="13"/>
      <c r="B893" s="17" t="s">
        <v>19</v>
      </c>
      <c r="C893" s="32"/>
      <c r="D893" s="15">
        <v>1.5</v>
      </c>
      <c r="E893" s="15">
        <v>1.5</v>
      </c>
      <c r="F893" s="12"/>
      <c r="G893" s="10"/>
      <c r="H893" s="10"/>
      <c r="I893" s="10"/>
      <c r="J893" s="10"/>
      <c r="K893" s="10"/>
      <c r="L893" s="10"/>
      <c r="M893" s="10"/>
      <c r="N893" s="10"/>
      <c r="O893" s="10"/>
    </row>
    <row r="894" spans="1:15" ht="13.5" customHeight="1" x14ac:dyDescent="0.2">
      <c r="A894" s="13"/>
      <c r="B894" s="17" t="s">
        <v>29</v>
      </c>
      <c r="C894" s="32"/>
      <c r="D894" s="15">
        <v>0.125</v>
      </c>
      <c r="E894" s="15">
        <v>0.125</v>
      </c>
      <c r="F894" s="12"/>
      <c r="G894" s="10"/>
      <c r="H894" s="10"/>
      <c r="I894" s="10"/>
      <c r="J894" s="10"/>
      <c r="K894" s="10"/>
      <c r="L894" s="10"/>
      <c r="M894" s="10"/>
      <c r="N894" s="10"/>
      <c r="O894" s="10"/>
    </row>
    <row r="895" spans="1:15" ht="13.5" customHeight="1" x14ac:dyDescent="0.2">
      <c r="A895" s="13"/>
      <c r="B895" s="17" t="s">
        <v>20</v>
      </c>
      <c r="C895" s="32"/>
      <c r="D895" s="15">
        <v>200</v>
      </c>
      <c r="E895" s="15">
        <v>200</v>
      </c>
      <c r="F895" s="12"/>
      <c r="G895" s="10"/>
      <c r="H895" s="10"/>
      <c r="I895" s="10"/>
      <c r="J895" s="10"/>
      <c r="K895" s="10"/>
      <c r="L895" s="10"/>
      <c r="M895" s="10"/>
      <c r="N895" s="10"/>
      <c r="O895" s="10"/>
    </row>
    <row r="896" spans="1:15" ht="13.5" customHeight="1" x14ac:dyDescent="0.2">
      <c r="A896" s="13"/>
      <c r="B896" s="17" t="s">
        <v>86</v>
      </c>
      <c r="C896" s="32"/>
      <c r="D896" s="15">
        <v>2.5</v>
      </c>
      <c r="E896" s="15">
        <v>2.5</v>
      </c>
      <c r="F896" s="12"/>
      <c r="G896" s="10"/>
      <c r="H896" s="10"/>
      <c r="I896" s="10"/>
      <c r="J896" s="10"/>
      <c r="K896" s="10"/>
      <c r="L896" s="10"/>
      <c r="M896" s="10"/>
      <c r="N896" s="10"/>
      <c r="O896" s="10"/>
    </row>
    <row r="897" spans="1:15" ht="13.5" customHeight="1" x14ac:dyDescent="0.2">
      <c r="A897" s="13"/>
      <c r="B897" s="17" t="s">
        <v>26</v>
      </c>
      <c r="C897" s="32"/>
      <c r="D897" s="15">
        <v>5</v>
      </c>
      <c r="E897" s="15">
        <v>5</v>
      </c>
      <c r="F897" s="12"/>
      <c r="G897" s="10"/>
      <c r="H897" s="10"/>
      <c r="I897" s="10"/>
      <c r="J897" s="10"/>
      <c r="K897" s="10"/>
      <c r="L897" s="10"/>
      <c r="M897" s="10"/>
      <c r="N897" s="10"/>
      <c r="O897" s="10"/>
    </row>
    <row r="898" spans="1:15" ht="13.5" customHeight="1" x14ac:dyDescent="0.2">
      <c r="A898" s="13" t="s">
        <v>265</v>
      </c>
      <c r="B898" s="11" t="s">
        <v>266</v>
      </c>
      <c r="C898" s="10" t="s">
        <v>160</v>
      </c>
      <c r="D898" s="65"/>
      <c r="E898" s="65"/>
      <c r="F898" s="10">
        <v>11.66</v>
      </c>
      <c r="G898" s="10">
        <v>14.5</v>
      </c>
      <c r="H898" s="10">
        <v>14.84</v>
      </c>
      <c r="I898" s="10">
        <v>255</v>
      </c>
      <c r="J898" s="10">
        <v>7.0000000000000007E-2</v>
      </c>
      <c r="K898" s="10">
        <v>7.0000000000000007E-2</v>
      </c>
      <c r="L898" s="10">
        <v>2.2799999999999998</v>
      </c>
      <c r="M898" s="10">
        <v>52</v>
      </c>
      <c r="N898" s="10">
        <v>0.6</v>
      </c>
      <c r="O898" s="10">
        <v>27.22</v>
      </c>
    </row>
    <row r="899" spans="1:15" ht="13.5" customHeight="1" x14ac:dyDescent="0.2">
      <c r="A899" s="17"/>
      <c r="B899" s="13" t="s">
        <v>209</v>
      </c>
      <c r="C899" s="10"/>
      <c r="D899" s="59">
        <v>75</v>
      </c>
      <c r="E899" s="60">
        <v>55</v>
      </c>
      <c r="F899" s="15"/>
      <c r="G899" s="15"/>
      <c r="H899" s="15"/>
      <c r="I899" s="15"/>
      <c r="J899" s="15"/>
      <c r="K899" s="15"/>
      <c r="L899" s="15"/>
      <c r="M899" s="15"/>
      <c r="N899" s="15"/>
      <c r="O899" s="17"/>
    </row>
    <row r="900" spans="1:15" ht="13.5" customHeight="1" x14ac:dyDescent="0.2">
      <c r="A900" s="17"/>
      <c r="B900" s="13" t="s">
        <v>52</v>
      </c>
      <c r="C900" s="10"/>
      <c r="D900" s="51">
        <v>15</v>
      </c>
      <c r="E900" s="52">
        <v>15</v>
      </c>
      <c r="F900" s="15"/>
      <c r="G900" s="15"/>
      <c r="H900" s="15"/>
      <c r="I900" s="15"/>
      <c r="J900" s="15"/>
      <c r="K900" s="15"/>
      <c r="L900" s="15"/>
      <c r="M900" s="15"/>
      <c r="N900" s="15"/>
      <c r="O900" s="17"/>
    </row>
    <row r="901" spans="1:15" ht="13.5" customHeight="1" x14ac:dyDescent="0.2">
      <c r="A901" s="17"/>
      <c r="B901" s="13" t="s">
        <v>20</v>
      </c>
      <c r="C901" s="10"/>
      <c r="D901" s="53">
        <v>21.7</v>
      </c>
      <c r="E901" s="54">
        <v>21.7</v>
      </c>
      <c r="F901" s="15"/>
      <c r="G901" s="15"/>
      <c r="H901" s="15"/>
      <c r="I901" s="15"/>
      <c r="J901" s="15"/>
      <c r="K901" s="15"/>
      <c r="L901" s="15"/>
      <c r="M901" s="15"/>
      <c r="N901" s="15"/>
      <c r="O901" s="17"/>
    </row>
    <row r="902" spans="1:15" ht="13.5" customHeight="1" x14ac:dyDescent="0.2">
      <c r="A902" s="17"/>
      <c r="B902" s="19" t="s">
        <v>267</v>
      </c>
      <c r="C902" s="10"/>
      <c r="D902" s="51"/>
      <c r="E902" s="52">
        <v>88.3</v>
      </c>
      <c r="F902" s="15"/>
      <c r="G902" s="15"/>
      <c r="H902" s="15"/>
      <c r="I902" s="15"/>
      <c r="J902" s="15"/>
      <c r="K902" s="15"/>
      <c r="L902" s="15"/>
      <c r="M902" s="15"/>
      <c r="N902" s="15"/>
      <c r="O902" s="17"/>
    </row>
    <row r="903" spans="1:15" ht="13.5" customHeight="1" x14ac:dyDescent="0.2">
      <c r="A903" s="17"/>
      <c r="B903" s="19" t="s">
        <v>268</v>
      </c>
      <c r="C903" s="10"/>
      <c r="D903" s="57"/>
      <c r="E903" s="58"/>
      <c r="F903" s="15"/>
      <c r="G903" s="15"/>
      <c r="H903" s="15"/>
      <c r="I903" s="15"/>
      <c r="J903" s="15"/>
      <c r="K903" s="15"/>
      <c r="L903" s="15"/>
      <c r="M903" s="15"/>
      <c r="N903" s="15"/>
      <c r="O903" s="17"/>
    </row>
    <row r="904" spans="1:15" ht="13.5" customHeight="1" x14ac:dyDescent="0.2">
      <c r="A904" s="17"/>
      <c r="B904" s="13" t="s">
        <v>23</v>
      </c>
      <c r="C904" s="10"/>
      <c r="D904" s="53">
        <v>21.7</v>
      </c>
      <c r="E904" s="54">
        <v>18.3</v>
      </c>
      <c r="F904" s="15"/>
      <c r="G904" s="15"/>
      <c r="H904" s="15"/>
      <c r="I904" s="15"/>
      <c r="J904" s="15"/>
      <c r="K904" s="15"/>
      <c r="L904" s="15"/>
      <c r="M904" s="15"/>
      <c r="N904" s="15"/>
      <c r="O904" s="17"/>
    </row>
    <row r="905" spans="1:15" ht="13.5" customHeight="1" x14ac:dyDescent="0.2">
      <c r="A905" s="13"/>
      <c r="B905" s="13" t="s">
        <v>24</v>
      </c>
      <c r="C905" s="10"/>
      <c r="D905" s="51">
        <v>3.3</v>
      </c>
      <c r="E905" s="52">
        <v>3.3</v>
      </c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spans="1:15" ht="13.5" customHeight="1" x14ac:dyDescent="0.2">
      <c r="A906" s="13"/>
      <c r="B906" s="13" t="s">
        <v>58</v>
      </c>
      <c r="C906" s="10"/>
      <c r="D906" s="53">
        <v>3.3</v>
      </c>
      <c r="E906" s="53">
        <v>3.3</v>
      </c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spans="1:15" ht="13.5" customHeight="1" x14ac:dyDescent="0.2">
      <c r="A907" s="13"/>
      <c r="B907" s="13" t="s">
        <v>31</v>
      </c>
      <c r="C907" s="10"/>
      <c r="D907" s="51" t="s">
        <v>269</v>
      </c>
      <c r="E907" s="52">
        <v>8</v>
      </c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spans="1:15" ht="13.5" customHeight="1" x14ac:dyDescent="0.2">
      <c r="A908" s="13"/>
      <c r="B908" s="13" t="s">
        <v>270</v>
      </c>
      <c r="C908" s="10"/>
      <c r="D908" s="57"/>
      <c r="E908" s="58">
        <v>26.7</v>
      </c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spans="1:15" ht="13.5" customHeight="1" x14ac:dyDescent="0.2">
      <c r="A909" s="13"/>
      <c r="B909" s="13" t="s">
        <v>33</v>
      </c>
      <c r="C909" s="10"/>
      <c r="D909" s="53">
        <v>5</v>
      </c>
      <c r="E909" s="54">
        <v>5</v>
      </c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spans="1:15" ht="13.5" customHeight="1" x14ac:dyDescent="0.2">
      <c r="A910" s="13"/>
      <c r="B910" s="13" t="s">
        <v>24</v>
      </c>
      <c r="C910" s="10"/>
      <c r="D910" s="47">
        <v>8</v>
      </c>
      <c r="E910" s="48">
        <v>8</v>
      </c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spans="1:15" ht="13.5" customHeight="1" x14ac:dyDescent="0.2">
      <c r="A911" s="13"/>
      <c r="B911" s="13" t="s">
        <v>32</v>
      </c>
      <c r="C911" s="10"/>
      <c r="D911" s="55">
        <v>5</v>
      </c>
      <c r="E911" s="56">
        <v>5</v>
      </c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spans="1:15" ht="13.5" customHeight="1" x14ac:dyDescent="0.2">
      <c r="A912" s="13"/>
      <c r="B912" s="13" t="s">
        <v>25</v>
      </c>
      <c r="C912" s="10"/>
      <c r="D912" s="55">
        <v>1.5</v>
      </c>
      <c r="E912" s="56">
        <v>1.5</v>
      </c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spans="1:15" ht="25.5" customHeight="1" x14ac:dyDescent="0.2">
      <c r="A913" s="10" t="s">
        <v>150</v>
      </c>
      <c r="B913" s="11" t="s">
        <v>151</v>
      </c>
      <c r="C913" s="10" t="s">
        <v>184</v>
      </c>
      <c r="D913" s="9"/>
      <c r="E913" s="10"/>
      <c r="F913" s="10">
        <v>3.75</v>
      </c>
      <c r="G913" s="15">
        <v>4.17</v>
      </c>
      <c r="H913" s="10">
        <v>24.08</v>
      </c>
      <c r="I913" s="10">
        <v>146</v>
      </c>
      <c r="J913" s="10"/>
      <c r="K913" s="10"/>
      <c r="L913" s="10">
        <v>21.98</v>
      </c>
      <c r="M913" s="10"/>
      <c r="N913" s="10"/>
      <c r="O913" s="9">
        <v>10.91</v>
      </c>
    </row>
    <row r="914" spans="1:15" ht="13.5" customHeight="1" x14ac:dyDescent="0.2">
      <c r="A914" s="10"/>
      <c r="B914" s="13" t="s">
        <v>85</v>
      </c>
      <c r="C914" s="10"/>
      <c r="D914" s="9"/>
      <c r="E914" s="10"/>
      <c r="F914" s="10"/>
      <c r="G914" s="15"/>
      <c r="H914" s="10"/>
      <c r="I914" s="10"/>
      <c r="J914" s="10"/>
      <c r="K914" s="10"/>
      <c r="L914" s="10"/>
      <c r="M914" s="10"/>
      <c r="N914" s="10"/>
      <c r="O914" s="9"/>
    </row>
    <row r="915" spans="1:15" ht="13.5" customHeight="1" x14ac:dyDescent="0.2">
      <c r="A915" s="10"/>
      <c r="B915" s="27" t="s">
        <v>74</v>
      </c>
      <c r="C915" s="10"/>
      <c r="D915" s="9">
        <v>200</v>
      </c>
      <c r="E915" s="10">
        <v>150</v>
      </c>
      <c r="F915" s="10"/>
      <c r="G915" s="15"/>
      <c r="H915" s="10"/>
      <c r="I915" s="10"/>
      <c r="J915" s="10"/>
      <c r="K915" s="10"/>
      <c r="L915" s="10"/>
      <c r="M915" s="10"/>
      <c r="N915" s="10"/>
      <c r="O915" s="9"/>
    </row>
    <row r="916" spans="1:15" ht="13.5" customHeight="1" x14ac:dyDescent="0.2">
      <c r="A916" s="10"/>
      <c r="B916" s="26" t="s">
        <v>75</v>
      </c>
      <c r="C916" s="10"/>
      <c r="D916" s="9">
        <v>214.3</v>
      </c>
      <c r="E916" s="10">
        <v>150</v>
      </c>
      <c r="F916" s="10"/>
      <c r="G916" s="15"/>
      <c r="H916" s="10"/>
      <c r="I916" s="10"/>
      <c r="J916" s="10"/>
      <c r="K916" s="10"/>
      <c r="L916" s="10"/>
      <c r="M916" s="10"/>
      <c r="N916" s="10"/>
      <c r="O916" s="9"/>
    </row>
    <row r="917" spans="1:15" ht="13.5" customHeight="1" x14ac:dyDescent="0.2">
      <c r="A917" s="10"/>
      <c r="B917" s="26" t="s">
        <v>76</v>
      </c>
      <c r="C917" s="10"/>
      <c r="D917" s="93">
        <v>237.7</v>
      </c>
      <c r="E917" s="10">
        <v>150</v>
      </c>
      <c r="F917" s="10"/>
      <c r="G917" s="15"/>
      <c r="H917" s="10"/>
      <c r="I917" s="10"/>
      <c r="J917" s="10"/>
      <c r="K917" s="10"/>
      <c r="L917" s="10"/>
      <c r="M917" s="10"/>
      <c r="N917" s="10"/>
      <c r="O917" s="9"/>
    </row>
    <row r="918" spans="1:15" ht="13.5" customHeight="1" x14ac:dyDescent="0.2">
      <c r="A918" s="10"/>
      <c r="B918" s="26" t="s">
        <v>77</v>
      </c>
      <c r="C918" s="10"/>
      <c r="D918" s="9">
        <v>250</v>
      </c>
      <c r="E918" s="10">
        <v>150</v>
      </c>
      <c r="F918" s="10"/>
      <c r="G918" s="15"/>
      <c r="H918" s="10"/>
      <c r="I918" s="10"/>
      <c r="J918" s="10"/>
      <c r="K918" s="10"/>
      <c r="L918" s="10"/>
      <c r="M918" s="10"/>
      <c r="N918" s="10"/>
      <c r="O918" s="9"/>
    </row>
    <row r="919" spans="1:15" ht="13.5" customHeight="1" x14ac:dyDescent="0.2">
      <c r="A919" s="10"/>
      <c r="B919" s="13" t="s">
        <v>152</v>
      </c>
      <c r="C919" s="10"/>
      <c r="D919" s="9"/>
      <c r="E919" s="10">
        <v>145.5</v>
      </c>
      <c r="F919" s="10"/>
      <c r="G919" s="15"/>
      <c r="H919" s="10"/>
      <c r="I919" s="10"/>
      <c r="J919" s="10"/>
      <c r="K919" s="10"/>
      <c r="L919" s="10"/>
      <c r="M919" s="10"/>
      <c r="N919" s="10"/>
      <c r="O919" s="9"/>
    </row>
    <row r="920" spans="1:15" ht="13.5" customHeight="1" x14ac:dyDescent="0.2">
      <c r="A920" s="10"/>
      <c r="B920" s="13" t="s">
        <v>32</v>
      </c>
      <c r="C920" s="10"/>
      <c r="D920" s="9">
        <v>5</v>
      </c>
      <c r="E920" s="10">
        <v>5</v>
      </c>
      <c r="F920" s="10"/>
      <c r="G920" s="15"/>
      <c r="H920" s="10"/>
      <c r="I920" s="10"/>
      <c r="J920" s="10"/>
      <c r="K920" s="10"/>
      <c r="L920" s="10"/>
      <c r="M920" s="10"/>
      <c r="N920" s="10"/>
      <c r="O920" s="9"/>
    </row>
    <row r="921" spans="1:15" ht="13.5" customHeight="1" x14ac:dyDescent="0.2">
      <c r="A921" s="10"/>
      <c r="B921" s="13" t="s">
        <v>25</v>
      </c>
      <c r="C921" s="10"/>
      <c r="D921" s="9">
        <v>1.5</v>
      </c>
      <c r="E921" s="10">
        <v>1.5</v>
      </c>
      <c r="F921" s="10"/>
      <c r="G921" s="15"/>
      <c r="H921" s="10"/>
      <c r="I921" s="10"/>
      <c r="J921" s="10"/>
      <c r="K921" s="10"/>
      <c r="L921" s="10"/>
      <c r="M921" s="10"/>
      <c r="N921" s="10"/>
      <c r="O921" s="9"/>
    </row>
    <row r="922" spans="1:15" ht="13.5" customHeight="1" x14ac:dyDescent="0.2">
      <c r="A922" s="10"/>
      <c r="B922" s="11" t="s">
        <v>28</v>
      </c>
      <c r="C922" s="10">
        <v>20</v>
      </c>
      <c r="D922" s="9">
        <v>20</v>
      </c>
      <c r="E922" s="10">
        <v>20</v>
      </c>
      <c r="F922" s="10">
        <v>1.58</v>
      </c>
      <c r="G922" s="10">
        <v>0.2</v>
      </c>
      <c r="H922" s="10">
        <v>9.66</v>
      </c>
      <c r="I922" s="10">
        <v>47</v>
      </c>
      <c r="J922" s="10">
        <v>3.3000000000000002E-2</v>
      </c>
      <c r="K922" s="10">
        <v>8.9999999999999993E-3</v>
      </c>
      <c r="L922" s="10">
        <v>0</v>
      </c>
      <c r="M922" s="10">
        <v>6</v>
      </c>
      <c r="N922" s="10">
        <v>0.33</v>
      </c>
      <c r="O922" s="10">
        <v>0.83</v>
      </c>
    </row>
    <row r="923" spans="1:15" ht="13.5" customHeight="1" x14ac:dyDescent="0.2">
      <c r="A923" s="6"/>
      <c r="B923" s="11" t="s">
        <v>185</v>
      </c>
      <c r="C923" s="10">
        <v>30</v>
      </c>
      <c r="D923" s="9">
        <v>30</v>
      </c>
      <c r="E923" s="10">
        <v>30</v>
      </c>
      <c r="F923" s="10">
        <v>1.98</v>
      </c>
      <c r="G923" s="10">
        <v>0.36</v>
      </c>
      <c r="H923" s="10">
        <v>10.02</v>
      </c>
      <c r="I923" s="10">
        <v>52.2</v>
      </c>
      <c r="J923" s="10">
        <v>5.3999999999999999E-2</v>
      </c>
      <c r="K923" s="10">
        <v>2.4E-2</v>
      </c>
      <c r="L923" s="10">
        <v>0</v>
      </c>
      <c r="M923" s="10">
        <v>14.4</v>
      </c>
      <c r="N923" s="10">
        <v>15</v>
      </c>
      <c r="O923" s="10">
        <v>1.74</v>
      </c>
    </row>
    <row r="924" spans="1:15" ht="13.5" customHeight="1" x14ac:dyDescent="0.2">
      <c r="A924" s="6" t="s">
        <v>186</v>
      </c>
      <c r="B924" s="11" t="s">
        <v>187</v>
      </c>
      <c r="C924" s="9">
        <v>200</v>
      </c>
      <c r="D924" s="8"/>
      <c r="E924" s="10"/>
      <c r="F924" s="12">
        <v>0.24</v>
      </c>
      <c r="G924" s="10">
        <v>0.14000000000000001</v>
      </c>
      <c r="H924" s="10">
        <v>27.83</v>
      </c>
      <c r="I924" s="10">
        <v>113.33</v>
      </c>
      <c r="J924" s="10">
        <v>0.02</v>
      </c>
      <c r="K924" s="10">
        <v>0</v>
      </c>
      <c r="L924" s="10">
        <v>1.72</v>
      </c>
      <c r="M924" s="10">
        <v>12</v>
      </c>
      <c r="N924" s="10">
        <v>0.8</v>
      </c>
      <c r="O924" s="10">
        <v>5.62</v>
      </c>
    </row>
    <row r="925" spans="1:15" ht="13.5" customHeight="1" x14ac:dyDescent="0.2">
      <c r="A925" s="6"/>
      <c r="B925" s="13" t="s">
        <v>188</v>
      </c>
      <c r="C925" s="8"/>
      <c r="D925" s="9">
        <v>45.3</v>
      </c>
      <c r="E925" s="10">
        <v>40</v>
      </c>
      <c r="F925" s="12"/>
      <c r="G925" s="10"/>
      <c r="H925" s="10"/>
      <c r="I925" s="10"/>
      <c r="J925" s="10"/>
      <c r="K925" s="10"/>
      <c r="L925" s="10"/>
      <c r="M925" s="10"/>
      <c r="N925" s="10"/>
      <c r="O925" s="10"/>
    </row>
    <row r="926" spans="1:15" ht="13.5" customHeight="1" x14ac:dyDescent="0.2">
      <c r="A926" s="6"/>
      <c r="B926" s="19" t="s">
        <v>19</v>
      </c>
      <c r="C926" s="18"/>
      <c r="D926" s="9">
        <v>24</v>
      </c>
      <c r="E926" s="10">
        <v>24</v>
      </c>
      <c r="F926" s="68"/>
      <c r="G926" s="13"/>
      <c r="H926" s="13"/>
      <c r="I926" s="13"/>
      <c r="J926" s="13"/>
      <c r="K926" s="13"/>
      <c r="L926" s="13"/>
      <c r="M926" s="13"/>
      <c r="N926" s="13"/>
      <c r="O926" s="13"/>
    </row>
    <row r="927" spans="1:15" ht="13.5" customHeight="1" x14ac:dyDescent="0.2">
      <c r="A927" s="6"/>
      <c r="B927" s="19" t="s">
        <v>29</v>
      </c>
      <c r="C927" s="18"/>
      <c r="D927" s="9">
        <v>0.2</v>
      </c>
      <c r="E927" s="10">
        <v>0.2</v>
      </c>
      <c r="F927" s="68"/>
      <c r="G927" s="13"/>
      <c r="H927" s="13"/>
      <c r="I927" s="13"/>
      <c r="J927" s="13"/>
      <c r="K927" s="13"/>
      <c r="L927" s="13"/>
      <c r="M927" s="13"/>
      <c r="N927" s="13"/>
      <c r="O927" s="13"/>
    </row>
    <row r="928" spans="1:15" ht="13.5" customHeight="1" x14ac:dyDescent="0.2">
      <c r="A928" s="6"/>
      <c r="B928" s="13" t="s">
        <v>20</v>
      </c>
      <c r="C928" s="18"/>
      <c r="D928" s="9">
        <v>172</v>
      </c>
      <c r="E928" s="10">
        <v>172</v>
      </c>
      <c r="F928" s="68"/>
      <c r="G928" s="13"/>
      <c r="H928" s="13"/>
      <c r="I928" s="13"/>
      <c r="J928" s="13"/>
      <c r="K928" s="13"/>
      <c r="L928" s="13"/>
      <c r="M928" s="13"/>
      <c r="N928" s="13"/>
      <c r="O928" s="13"/>
    </row>
    <row r="929" spans="1:15" ht="13.5" customHeight="1" x14ac:dyDescent="0.2">
      <c r="A929" s="82"/>
      <c r="B929" s="82" t="s">
        <v>37</v>
      </c>
      <c r="C929" s="85"/>
      <c r="D929" s="85"/>
      <c r="E929" s="85"/>
      <c r="F929" s="92">
        <f t="shared" ref="F929:O929" si="14">SUM(F875:F928)</f>
        <v>22.75</v>
      </c>
      <c r="G929" s="85">
        <f t="shared" si="14"/>
        <v>24.470000000000002</v>
      </c>
      <c r="H929" s="85">
        <f t="shared" si="14"/>
        <v>100.96</v>
      </c>
      <c r="I929" s="85">
        <f t="shared" si="14"/>
        <v>731.78000000000009</v>
      </c>
      <c r="J929" s="85">
        <f t="shared" si="14"/>
        <v>12.177</v>
      </c>
      <c r="K929" s="85">
        <f t="shared" si="14"/>
        <v>0.10300000000000001</v>
      </c>
      <c r="L929" s="85">
        <f t="shared" si="14"/>
        <v>32.270000000000003</v>
      </c>
      <c r="M929" s="85">
        <f t="shared" si="14"/>
        <v>129.4</v>
      </c>
      <c r="N929" s="85">
        <f t="shared" si="14"/>
        <v>17.73</v>
      </c>
      <c r="O929" s="85">
        <f t="shared" si="14"/>
        <v>55.959999999999994</v>
      </c>
    </row>
    <row r="930" spans="1:15" ht="13.5" customHeight="1" x14ac:dyDescent="0.2">
      <c r="A930" s="110"/>
      <c r="B930" s="110" t="s">
        <v>271</v>
      </c>
      <c r="C930" s="111"/>
      <c r="D930" s="111"/>
      <c r="E930" s="111"/>
      <c r="F930" s="113">
        <f>SUM(F929,F873)</f>
        <v>35.549999999999997</v>
      </c>
      <c r="G930" s="111">
        <f>SUM(G929,G873)</f>
        <v>34.92</v>
      </c>
      <c r="H930" s="111">
        <f>SUM(H929,H873)</f>
        <v>170.23000000000002</v>
      </c>
      <c r="I930" s="111">
        <f>SUM(I929,I873)</f>
        <v>1149.69</v>
      </c>
      <c r="J930" s="111"/>
      <c r="K930" s="111"/>
      <c r="L930" s="111">
        <f>SUM(L929,L873)</f>
        <v>46.160000000000004</v>
      </c>
      <c r="M930" s="111"/>
      <c r="N930" s="111"/>
      <c r="O930" s="111">
        <f>SUM(O929,O873)</f>
        <v>95.20999999999998</v>
      </c>
    </row>
    <row r="931" spans="1:15" ht="13.5" customHeight="1" x14ac:dyDescent="0.2">
      <c r="A931" s="122" t="s">
        <v>272</v>
      </c>
      <c r="B931" s="122"/>
      <c r="C931" s="122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  <c r="N931" s="122"/>
      <c r="O931" s="122"/>
    </row>
    <row r="932" spans="1:15" ht="13.5" customHeight="1" x14ac:dyDescent="0.2">
      <c r="A932" s="130" t="s">
        <v>182</v>
      </c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2"/>
    </row>
    <row r="933" spans="1:15" ht="13.5" customHeight="1" x14ac:dyDescent="0.2">
      <c r="A933" s="17" t="s">
        <v>197</v>
      </c>
      <c r="B933" s="80" t="s">
        <v>198</v>
      </c>
      <c r="C933" s="15" t="s">
        <v>199</v>
      </c>
      <c r="D933" s="15"/>
      <c r="E933" s="15"/>
      <c r="F933" s="15">
        <v>3.18</v>
      </c>
      <c r="G933" s="15">
        <v>3.89</v>
      </c>
      <c r="H933" s="15">
        <v>21.44</v>
      </c>
      <c r="I933" s="15">
        <v>134</v>
      </c>
      <c r="J933" s="15">
        <v>0.04</v>
      </c>
      <c r="K933" s="15">
        <v>0.02</v>
      </c>
      <c r="L933" s="15">
        <v>0</v>
      </c>
      <c r="M933" s="15">
        <v>20</v>
      </c>
      <c r="N933" s="15">
        <v>0.8</v>
      </c>
      <c r="O933" s="15">
        <v>10.74</v>
      </c>
    </row>
    <row r="934" spans="1:15" ht="13.5" customHeight="1" x14ac:dyDescent="0.2">
      <c r="A934" s="17"/>
      <c r="B934" s="25" t="s">
        <v>200</v>
      </c>
      <c r="C934" s="15"/>
      <c r="D934" s="15">
        <v>31</v>
      </c>
      <c r="E934" s="15">
        <v>31</v>
      </c>
      <c r="F934" s="15"/>
      <c r="G934" s="15"/>
      <c r="H934" s="15"/>
      <c r="I934" s="15"/>
      <c r="J934" s="15"/>
      <c r="K934" s="15"/>
      <c r="L934" s="15"/>
      <c r="M934" s="15"/>
      <c r="N934" s="15"/>
      <c r="O934" s="15"/>
    </row>
    <row r="935" spans="1:15" ht="13.5" customHeight="1" x14ac:dyDescent="0.2">
      <c r="A935" s="102"/>
      <c r="B935" s="17" t="s">
        <v>39</v>
      </c>
      <c r="C935" s="15"/>
      <c r="D935" s="15">
        <v>100</v>
      </c>
      <c r="E935" s="15">
        <v>100</v>
      </c>
      <c r="F935" s="15"/>
      <c r="G935" s="15"/>
      <c r="H935" s="15"/>
      <c r="I935" s="15"/>
      <c r="J935" s="15"/>
      <c r="K935" s="15"/>
      <c r="L935" s="15"/>
      <c r="M935" s="15"/>
      <c r="N935" s="15"/>
      <c r="O935" s="15"/>
    </row>
    <row r="936" spans="1:15" ht="13.5" customHeight="1" x14ac:dyDescent="0.2">
      <c r="A936" s="102"/>
      <c r="B936" s="17" t="s">
        <v>20</v>
      </c>
      <c r="C936" s="15"/>
      <c r="D936" s="15">
        <v>75</v>
      </c>
      <c r="E936" s="15">
        <v>75</v>
      </c>
      <c r="F936" s="15"/>
      <c r="G936" s="15"/>
      <c r="H936" s="15"/>
      <c r="I936" s="15"/>
      <c r="J936" s="15"/>
      <c r="K936" s="15"/>
      <c r="L936" s="15"/>
      <c r="M936" s="15"/>
      <c r="N936" s="15"/>
      <c r="O936" s="15"/>
    </row>
    <row r="937" spans="1:15" ht="13.5" customHeight="1" x14ac:dyDescent="0.2">
      <c r="A937" s="17"/>
      <c r="B937" s="17" t="s">
        <v>19</v>
      </c>
      <c r="C937" s="15"/>
      <c r="D937" s="15">
        <v>6</v>
      </c>
      <c r="E937" s="15">
        <v>6</v>
      </c>
      <c r="F937" s="15"/>
      <c r="G937" s="15"/>
      <c r="H937" s="15"/>
      <c r="I937" s="15"/>
      <c r="J937" s="15"/>
      <c r="K937" s="15"/>
      <c r="L937" s="15"/>
      <c r="M937" s="15"/>
      <c r="N937" s="15"/>
      <c r="O937" s="15"/>
    </row>
    <row r="938" spans="1:15" ht="13.5" customHeight="1" x14ac:dyDescent="0.2">
      <c r="A938" s="17"/>
      <c r="B938" s="17" t="s">
        <v>25</v>
      </c>
      <c r="C938" s="32"/>
      <c r="D938" s="15">
        <v>1</v>
      </c>
      <c r="E938" s="15">
        <v>1</v>
      </c>
      <c r="F938" s="32"/>
      <c r="G938" s="32"/>
      <c r="H938" s="32"/>
      <c r="I938" s="32"/>
      <c r="J938" s="32"/>
      <c r="K938" s="32"/>
      <c r="L938" s="32"/>
      <c r="M938" s="32"/>
      <c r="N938" s="32"/>
      <c r="O938" s="32"/>
    </row>
    <row r="939" spans="1:15" ht="13.5" customHeight="1" x14ac:dyDescent="0.2">
      <c r="A939" s="17"/>
      <c r="B939" s="17" t="s">
        <v>32</v>
      </c>
      <c r="C939" s="32"/>
      <c r="D939" s="15">
        <v>5</v>
      </c>
      <c r="E939" s="15">
        <v>5</v>
      </c>
      <c r="F939" s="32"/>
      <c r="G939" s="32"/>
      <c r="H939" s="32"/>
      <c r="I939" s="32"/>
      <c r="J939" s="32"/>
      <c r="K939" s="32"/>
      <c r="L939" s="32"/>
      <c r="M939" s="32"/>
      <c r="N939" s="32"/>
      <c r="O939" s="32"/>
    </row>
    <row r="940" spans="1:15" ht="13.5" customHeight="1" x14ac:dyDescent="0.2">
      <c r="A940" s="6" t="s">
        <v>177</v>
      </c>
      <c r="B940" s="11" t="s">
        <v>178</v>
      </c>
      <c r="C940" s="9">
        <v>10</v>
      </c>
      <c r="D940" s="9">
        <v>10</v>
      </c>
      <c r="E940" s="10">
        <v>10</v>
      </c>
      <c r="F940" s="10">
        <v>0.08</v>
      </c>
      <c r="G940" s="10">
        <v>7.26</v>
      </c>
      <c r="H940" s="10">
        <v>0.14000000000000001</v>
      </c>
      <c r="I940" s="10">
        <v>66.099999999999994</v>
      </c>
      <c r="J940" s="10">
        <v>0</v>
      </c>
      <c r="K940" s="10">
        <v>0.01</v>
      </c>
      <c r="L940" s="10">
        <v>0</v>
      </c>
      <c r="M940" s="10">
        <v>1</v>
      </c>
      <c r="N940" s="10">
        <v>0</v>
      </c>
      <c r="O940" s="12">
        <v>5.77</v>
      </c>
    </row>
    <row r="941" spans="1:15" ht="13.5" customHeight="1" x14ac:dyDescent="0.2">
      <c r="A941" s="10" t="s">
        <v>201</v>
      </c>
      <c r="B941" s="11" t="s">
        <v>202</v>
      </c>
      <c r="C941" s="10">
        <v>15</v>
      </c>
      <c r="D941" s="9">
        <v>16</v>
      </c>
      <c r="E941" s="10">
        <v>15</v>
      </c>
      <c r="F941" s="10">
        <v>3.47</v>
      </c>
      <c r="G941" s="15">
        <v>4.43</v>
      </c>
      <c r="H941" s="10">
        <v>0</v>
      </c>
      <c r="I941" s="10">
        <v>53.75</v>
      </c>
      <c r="J941" s="10">
        <v>4.0000000000000001E-3</v>
      </c>
      <c r="K941" s="10">
        <v>0.03</v>
      </c>
      <c r="L941" s="10">
        <v>0.11</v>
      </c>
      <c r="M941" s="10">
        <v>88</v>
      </c>
      <c r="N941" s="10">
        <v>0.1</v>
      </c>
      <c r="O941" s="9">
        <v>6.96</v>
      </c>
    </row>
    <row r="942" spans="1:15" ht="13.5" customHeight="1" x14ac:dyDescent="0.2">
      <c r="A942" s="112"/>
      <c r="B942" s="11" t="s">
        <v>28</v>
      </c>
      <c r="C942" s="9">
        <v>30</v>
      </c>
      <c r="D942" s="9">
        <v>30</v>
      </c>
      <c r="E942" s="10">
        <v>30</v>
      </c>
      <c r="F942" s="10">
        <v>2.37</v>
      </c>
      <c r="G942" s="10">
        <v>0.3</v>
      </c>
      <c r="H942" s="10">
        <v>14.49</v>
      </c>
      <c r="I942" s="10">
        <v>70.5</v>
      </c>
      <c r="J942" s="10">
        <v>4.3999999999999997E-2</v>
      </c>
      <c r="K942" s="10">
        <v>1.2E-2</v>
      </c>
      <c r="L942" s="10">
        <v>0</v>
      </c>
      <c r="M942" s="79"/>
      <c r="N942" s="79"/>
      <c r="O942" s="15">
        <v>1.25</v>
      </c>
    </row>
    <row r="943" spans="1:15" ht="13.5" customHeight="1" x14ac:dyDescent="0.2">
      <c r="A943" s="24" t="s">
        <v>289</v>
      </c>
      <c r="B943" s="11" t="s">
        <v>290</v>
      </c>
      <c r="C943" s="24">
        <v>200</v>
      </c>
      <c r="D943" s="118"/>
      <c r="E943" s="24"/>
      <c r="F943" s="24">
        <v>3.1</v>
      </c>
      <c r="G943" s="24">
        <v>2.4</v>
      </c>
      <c r="H943" s="24">
        <v>17.2</v>
      </c>
      <c r="I943" s="24">
        <v>103.5</v>
      </c>
      <c r="J943" s="24">
        <v>0.14000000000000001</v>
      </c>
      <c r="K943" s="24">
        <v>0.8</v>
      </c>
      <c r="L943" s="24">
        <v>1.3</v>
      </c>
      <c r="M943" s="10">
        <v>12</v>
      </c>
      <c r="N943" s="10">
        <v>0.8</v>
      </c>
      <c r="O943" s="12">
        <v>8.4600000000000009</v>
      </c>
    </row>
    <row r="944" spans="1:15" ht="13.5" customHeight="1" x14ac:dyDescent="0.2">
      <c r="A944" s="11"/>
      <c r="B944" s="13" t="s">
        <v>291</v>
      </c>
      <c r="C944" s="119"/>
      <c r="D944" s="10">
        <v>3.3</v>
      </c>
      <c r="E944" s="10">
        <v>3.3</v>
      </c>
      <c r="F944" s="119"/>
      <c r="G944" s="119"/>
      <c r="H944" s="119"/>
      <c r="I944" s="119"/>
      <c r="J944" s="121"/>
      <c r="K944" s="121"/>
      <c r="L944" s="121"/>
      <c r="M944" s="119"/>
      <c r="N944" s="119"/>
      <c r="O944" s="119"/>
    </row>
    <row r="945" spans="1:15" ht="13.5" customHeight="1" x14ac:dyDescent="0.2">
      <c r="A945" s="11"/>
      <c r="B945" s="13" t="s">
        <v>19</v>
      </c>
      <c r="C945" s="119"/>
      <c r="D945" s="10">
        <v>11</v>
      </c>
      <c r="E945" s="10">
        <v>11</v>
      </c>
      <c r="F945" s="119"/>
      <c r="G945" s="119"/>
      <c r="H945" s="119"/>
      <c r="I945" s="119"/>
      <c r="J945" s="121"/>
      <c r="K945" s="121"/>
      <c r="L945" s="121"/>
      <c r="M945" s="62"/>
      <c r="N945" s="62"/>
      <c r="O945" s="62"/>
    </row>
    <row r="946" spans="1:15" ht="13.5" customHeight="1" x14ac:dyDescent="0.2">
      <c r="A946" s="10"/>
      <c r="B946" s="13" t="s">
        <v>39</v>
      </c>
      <c r="C946" s="10"/>
      <c r="D946" s="10">
        <v>100</v>
      </c>
      <c r="E946" s="10">
        <v>100</v>
      </c>
      <c r="F946" s="10"/>
      <c r="G946" s="10"/>
      <c r="H946" s="10"/>
      <c r="I946" s="10"/>
      <c r="J946" s="10"/>
      <c r="K946" s="10"/>
      <c r="L946" s="10"/>
      <c r="M946" s="62"/>
      <c r="N946" s="62"/>
      <c r="O946" s="62"/>
    </row>
    <row r="947" spans="1:15" ht="13.5" customHeight="1" x14ac:dyDescent="0.2">
      <c r="A947" s="10"/>
      <c r="B947" s="13" t="s">
        <v>20</v>
      </c>
      <c r="C947" s="10"/>
      <c r="D947" s="10">
        <v>120</v>
      </c>
      <c r="E947" s="10">
        <v>120</v>
      </c>
      <c r="F947" s="10"/>
      <c r="G947" s="10"/>
      <c r="H947" s="10"/>
      <c r="I947" s="10"/>
      <c r="J947" s="10"/>
      <c r="K947" s="10"/>
      <c r="L947" s="10"/>
      <c r="M947" s="10"/>
      <c r="N947" s="10"/>
      <c r="O947" s="10"/>
    </row>
    <row r="948" spans="1:15" ht="13.5" customHeight="1" x14ac:dyDescent="0.2">
      <c r="A948" s="96"/>
      <c r="B948" s="82" t="s">
        <v>181</v>
      </c>
      <c r="C948" s="96"/>
      <c r="D948" s="96"/>
      <c r="E948" s="96"/>
      <c r="F948" s="96">
        <f t="shared" ref="F948:O948" si="15">SUM(F933:F947)</f>
        <v>12.200000000000001</v>
      </c>
      <c r="G948" s="96">
        <f t="shared" si="15"/>
        <v>18.28</v>
      </c>
      <c r="H948" s="96">
        <f t="shared" si="15"/>
        <v>53.269999999999996</v>
      </c>
      <c r="I948" s="96">
        <f t="shared" si="15"/>
        <v>427.85</v>
      </c>
      <c r="J948" s="96">
        <f t="shared" si="15"/>
        <v>0.22800000000000001</v>
      </c>
      <c r="K948" s="96">
        <f t="shared" si="15"/>
        <v>0.872</v>
      </c>
      <c r="L948" s="96">
        <f t="shared" si="15"/>
        <v>1.4100000000000001</v>
      </c>
      <c r="M948" s="96">
        <f t="shared" si="15"/>
        <v>121</v>
      </c>
      <c r="N948" s="96">
        <f t="shared" si="15"/>
        <v>1.7000000000000002</v>
      </c>
      <c r="O948" s="96">
        <f t="shared" si="15"/>
        <v>33.18</v>
      </c>
    </row>
    <row r="949" spans="1:15" ht="13.5" customHeight="1" x14ac:dyDescent="0.2">
      <c r="A949" s="130" t="s">
        <v>183</v>
      </c>
      <c r="B949" s="154"/>
      <c r="C949" s="154"/>
      <c r="D949" s="154"/>
      <c r="E949" s="154"/>
      <c r="F949" s="154"/>
      <c r="G949" s="154"/>
      <c r="H949" s="154"/>
      <c r="I949" s="154"/>
      <c r="J949" s="154"/>
      <c r="K949" s="154"/>
      <c r="L949" s="154"/>
      <c r="M949" s="154"/>
      <c r="N949" s="154"/>
      <c r="O949" s="155"/>
    </row>
    <row r="950" spans="1:15" ht="13.5" customHeight="1" x14ac:dyDescent="0.2">
      <c r="A950" s="15" t="s">
        <v>141</v>
      </c>
      <c r="B950" s="7" t="s">
        <v>109</v>
      </c>
      <c r="C950" s="10">
        <v>250</v>
      </c>
      <c r="D950" s="8"/>
      <c r="E950" s="10"/>
      <c r="F950" s="10">
        <v>2.06</v>
      </c>
      <c r="G950" s="10">
        <v>3.1</v>
      </c>
      <c r="H950" s="10">
        <v>12.58</v>
      </c>
      <c r="I950" s="10">
        <v>86.5</v>
      </c>
      <c r="J950" s="10"/>
      <c r="K950" s="10"/>
      <c r="L950" s="10">
        <v>5.75</v>
      </c>
      <c r="M950" s="10">
        <v>35</v>
      </c>
      <c r="N950" s="10">
        <v>1.25</v>
      </c>
      <c r="O950" s="12">
        <v>7.27</v>
      </c>
    </row>
    <row r="951" spans="1:15" ht="13.5" customHeight="1" x14ac:dyDescent="0.2">
      <c r="A951" s="10"/>
      <c r="B951" s="25" t="s">
        <v>85</v>
      </c>
      <c r="C951" s="10"/>
      <c r="D951" s="9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</row>
    <row r="952" spans="1:15" ht="13.5" customHeight="1" x14ac:dyDescent="0.2">
      <c r="A952" s="10"/>
      <c r="B952" s="27" t="s">
        <v>74</v>
      </c>
      <c r="C952" s="10"/>
      <c r="D952" s="45">
        <v>66.7</v>
      </c>
      <c r="E952" s="54">
        <v>50</v>
      </c>
      <c r="F952" s="10"/>
      <c r="G952" s="10"/>
      <c r="H952" s="10"/>
      <c r="I952" s="10"/>
      <c r="J952" s="10"/>
      <c r="K952" s="10"/>
      <c r="L952" s="10"/>
      <c r="M952" s="10"/>
      <c r="N952" s="10"/>
      <c r="O952" s="10"/>
    </row>
    <row r="953" spans="1:15" ht="13.5" customHeight="1" x14ac:dyDescent="0.2">
      <c r="A953" s="10"/>
      <c r="B953" s="26" t="s">
        <v>75</v>
      </c>
      <c r="C953" s="10"/>
      <c r="D953" s="47">
        <v>71.400000000000006</v>
      </c>
      <c r="E953" s="52">
        <v>50</v>
      </c>
      <c r="F953" s="10"/>
      <c r="G953" s="10"/>
      <c r="H953" s="10"/>
      <c r="I953" s="10"/>
      <c r="J953" s="10"/>
      <c r="K953" s="10"/>
      <c r="L953" s="10"/>
      <c r="M953" s="10"/>
      <c r="N953" s="10"/>
      <c r="O953" s="10"/>
    </row>
    <row r="954" spans="1:15" ht="13.5" customHeight="1" x14ac:dyDescent="0.2">
      <c r="A954" s="10"/>
      <c r="B954" s="26" t="s">
        <v>76</v>
      </c>
      <c r="C954" s="10"/>
      <c r="D954" s="45">
        <v>77</v>
      </c>
      <c r="E954" s="58">
        <v>50</v>
      </c>
      <c r="F954" s="10"/>
      <c r="G954" s="10"/>
      <c r="H954" s="10"/>
      <c r="I954" s="10"/>
      <c r="J954" s="10"/>
      <c r="K954" s="10"/>
      <c r="L954" s="10"/>
      <c r="M954" s="10"/>
      <c r="N954" s="10"/>
      <c r="O954" s="10"/>
    </row>
    <row r="955" spans="1:15" ht="13.5" customHeight="1" x14ac:dyDescent="0.2">
      <c r="A955" s="10"/>
      <c r="B955" s="26" t="s">
        <v>77</v>
      </c>
      <c r="C955" s="10"/>
      <c r="D955" s="63">
        <v>83.3</v>
      </c>
      <c r="E955" s="54">
        <v>50</v>
      </c>
      <c r="F955" s="10"/>
      <c r="G955" s="10"/>
      <c r="H955" s="10"/>
      <c r="I955" s="10"/>
      <c r="J955" s="10"/>
      <c r="K955" s="10"/>
      <c r="L955" s="10"/>
      <c r="M955" s="10"/>
      <c r="N955" s="10"/>
      <c r="O955" s="10"/>
    </row>
    <row r="956" spans="1:15" ht="13.5" customHeight="1" x14ac:dyDescent="0.2">
      <c r="A956" s="10"/>
      <c r="B956" s="25" t="s">
        <v>78</v>
      </c>
      <c r="C956" s="10"/>
      <c r="D956" s="9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</row>
    <row r="957" spans="1:15" ht="13.5" customHeight="1" x14ac:dyDescent="0.2">
      <c r="A957" s="10"/>
      <c r="B957" s="27" t="s">
        <v>114</v>
      </c>
      <c r="C957" s="10"/>
      <c r="D957" s="53">
        <v>12.5</v>
      </c>
      <c r="E957" s="54">
        <v>10</v>
      </c>
      <c r="F957" s="10"/>
      <c r="G957" s="10"/>
      <c r="H957" s="10"/>
      <c r="I957" s="10"/>
      <c r="J957" s="10"/>
      <c r="K957" s="10"/>
      <c r="L957" s="10"/>
      <c r="M957" s="10"/>
      <c r="N957" s="10"/>
      <c r="O957" s="10"/>
    </row>
    <row r="958" spans="1:15" ht="13.5" customHeight="1" x14ac:dyDescent="0.2">
      <c r="A958" s="10"/>
      <c r="B958" s="27" t="s">
        <v>115</v>
      </c>
      <c r="C958" s="10"/>
      <c r="D958" s="71">
        <v>13.3</v>
      </c>
      <c r="E958" s="72">
        <v>10</v>
      </c>
      <c r="F958" s="10"/>
      <c r="G958" s="10"/>
      <c r="H958" s="10"/>
      <c r="I958" s="10"/>
      <c r="J958" s="10"/>
      <c r="K958" s="10"/>
      <c r="L958" s="10"/>
      <c r="M958" s="10"/>
      <c r="N958" s="10"/>
      <c r="O958" s="10"/>
    </row>
    <row r="959" spans="1:15" ht="13.5" customHeight="1" x14ac:dyDescent="0.2">
      <c r="A959" s="10"/>
      <c r="B959" s="19" t="s">
        <v>79</v>
      </c>
      <c r="C959" s="10"/>
      <c r="D959" s="45">
        <v>3.25</v>
      </c>
      <c r="E959" s="46">
        <v>2.5</v>
      </c>
      <c r="F959" s="10"/>
      <c r="G959" s="10"/>
      <c r="H959" s="10"/>
      <c r="I959" s="10"/>
      <c r="J959" s="10"/>
      <c r="K959" s="10"/>
      <c r="L959" s="10"/>
      <c r="M959" s="10"/>
      <c r="N959" s="10"/>
      <c r="O959" s="10"/>
    </row>
    <row r="960" spans="1:15" ht="13.5" customHeight="1" x14ac:dyDescent="0.2">
      <c r="A960" s="10"/>
      <c r="B960" s="19" t="s">
        <v>23</v>
      </c>
      <c r="C960" s="10"/>
      <c r="D960" s="53">
        <v>12</v>
      </c>
      <c r="E960" s="54">
        <v>10</v>
      </c>
      <c r="F960" s="10"/>
      <c r="G960" s="10"/>
      <c r="H960" s="10"/>
      <c r="I960" s="10"/>
      <c r="J960" s="10"/>
      <c r="K960" s="10"/>
      <c r="L960" s="10"/>
      <c r="M960" s="10"/>
      <c r="N960" s="10"/>
      <c r="O960" s="10"/>
    </row>
    <row r="961" spans="1:15" ht="13.5" customHeight="1" x14ac:dyDescent="0.2">
      <c r="A961" s="10"/>
      <c r="B961" s="25" t="s">
        <v>24</v>
      </c>
      <c r="C961" s="10"/>
      <c r="D961" s="9">
        <v>2.5</v>
      </c>
      <c r="E961" s="10">
        <v>2.5</v>
      </c>
      <c r="F961" s="10"/>
      <c r="G961" s="10"/>
      <c r="H961" s="10"/>
      <c r="I961" s="10"/>
      <c r="J961" s="10"/>
      <c r="K961" s="10"/>
      <c r="L961" s="10"/>
      <c r="M961" s="10"/>
      <c r="N961" s="10"/>
      <c r="O961" s="10"/>
    </row>
    <row r="962" spans="1:15" ht="13.5" customHeight="1" x14ac:dyDescent="0.2">
      <c r="A962" s="10"/>
      <c r="B962" s="19" t="s">
        <v>34</v>
      </c>
      <c r="C962" s="10"/>
      <c r="D962" s="8"/>
      <c r="E962" s="50">
        <v>65</v>
      </c>
      <c r="F962" s="10"/>
      <c r="G962" s="10"/>
      <c r="H962" s="10"/>
      <c r="I962" s="10"/>
      <c r="J962" s="10"/>
      <c r="K962" s="10"/>
      <c r="L962" s="10"/>
      <c r="M962" s="10"/>
      <c r="N962" s="10"/>
      <c r="O962" s="10"/>
    </row>
    <row r="963" spans="1:15" ht="13.5" customHeight="1" x14ac:dyDescent="0.2">
      <c r="A963" s="6"/>
      <c r="B963" s="19" t="s">
        <v>27</v>
      </c>
      <c r="C963" s="10"/>
      <c r="D963" s="47">
        <v>20</v>
      </c>
      <c r="E963" s="48">
        <v>20</v>
      </c>
      <c r="F963" s="13"/>
      <c r="G963" s="13"/>
      <c r="H963" s="13"/>
      <c r="I963" s="13"/>
      <c r="J963" s="13"/>
      <c r="K963" s="13"/>
      <c r="L963" s="13"/>
      <c r="M963" s="13"/>
      <c r="N963" s="13"/>
      <c r="O963" s="18"/>
    </row>
    <row r="964" spans="1:15" ht="13.5" customHeight="1" x14ac:dyDescent="0.2">
      <c r="A964" s="6"/>
      <c r="B964" s="19" t="s">
        <v>32</v>
      </c>
      <c r="C964" s="10"/>
      <c r="D964" s="45">
        <v>2.25</v>
      </c>
      <c r="E964" s="46">
        <v>2.25</v>
      </c>
      <c r="F964" s="13"/>
      <c r="G964" s="13"/>
      <c r="H964" s="13"/>
      <c r="I964" s="13"/>
      <c r="J964" s="13"/>
      <c r="K964" s="13"/>
      <c r="L964" s="13"/>
      <c r="M964" s="13"/>
      <c r="N964" s="13"/>
      <c r="O964" s="18"/>
    </row>
    <row r="965" spans="1:15" ht="13.5" customHeight="1" x14ac:dyDescent="0.2">
      <c r="A965" s="6"/>
      <c r="B965" s="19" t="s">
        <v>31</v>
      </c>
      <c r="C965" s="10"/>
      <c r="D965" s="47" t="s">
        <v>147</v>
      </c>
      <c r="E965" s="48">
        <v>6.25</v>
      </c>
      <c r="F965" s="10"/>
      <c r="G965" s="10"/>
      <c r="H965" s="10"/>
      <c r="I965" s="10"/>
      <c r="J965" s="10"/>
      <c r="K965" s="10"/>
      <c r="L965" s="10"/>
      <c r="M965" s="10"/>
      <c r="N965" s="10"/>
      <c r="O965" s="9"/>
    </row>
    <row r="966" spans="1:15" ht="13.5" customHeight="1" x14ac:dyDescent="0.2">
      <c r="A966" s="6"/>
      <c r="B966" s="19" t="s">
        <v>20</v>
      </c>
      <c r="C966" s="10"/>
      <c r="D966" s="45">
        <v>31.4</v>
      </c>
      <c r="E966" s="46">
        <v>31.4</v>
      </c>
      <c r="F966" s="10"/>
      <c r="G966" s="10"/>
      <c r="H966" s="10"/>
      <c r="I966" s="10"/>
      <c r="J966" s="10"/>
      <c r="K966" s="10"/>
      <c r="L966" s="10"/>
      <c r="M966" s="10"/>
      <c r="N966" s="10"/>
      <c r="O966" s="8"/>
    </row>
    <row r="967" spans="1:15" ht="13.5" customHeight="1" x14ac:dyDescent="0.2">
      <c r="A967" s="6"/>
      <c r="B967" s="19" t="s">
        <v>25</v>
      </c>
      <c r="C967" s="8"/>
      <c r="D967" s="49">
        <v>0.6</v>
      </c>
      <c r="E967" s="50">
        <v>0.6</v>
      </c>
      <c r="F967" s="10"/>
      <c r="G967" s="10"/>
      <c r="H967" s="10"/>
      <c r="I967" s="10"/>
      <c r="J967" s="10"/>
      <c r="K967" s="10"/>
      <c r="L967" s="10"/>
      <c r="M967" s="10"/>
      <c r="N967" s="10"/>
      <c r="O967" s="8"/>
    </row>
    <row r="968" spans="1:15" ht="13.5" customHeight="1" x14ac:dyDescent="0.2">
      <c r="A968" s="6"/>
      <c r="B968" s="19" t="s">
        <v>42</v>
      </c>
      <c r="C968" s="8"/>
      <c r="D968" s="47">
        <v>187.5</v>
      </c>
      <c r="E968" s="48">
        <v>187.5</v>
      </c>
      <c r="F968" s="10"/>
      <c r="G968" s="10"/>
      <c r="H968" s="10"/>
      <c r="I968" s="10"/>
      <c r="J968" s="10"/>
      <c r="K968" s="10"/>
      <c r="L968" s="10"/>
      <c r="M968" s="10"/>
      <c r="N968" s="10"/>
      <c r="O968" s="8"/>
    </row>
    <row r="969" spans="1:15" ht="13.5" customHeight="1" x14ac:dyDescent="0.2">
      <c r="A969" s="6"/>
      <c r="B969" s="19" t="s">
        <v>25</v>
      </c>
      <c r="C969" s="8"/>
      <c r="D969" s="55">
        <v>2.5</v>
      </c>
      <c r="E969" s="56">
        <v>2.5</v>
      </c>
      <c r="F969" s="10"/>
      <c r="G969" s="10"/>
      <c r="H969" s="10"/>
      <c r="I969" s="10"/>
      <c r="J969" s="10"/>
      <c r="K969" s="10"/>
      <c r="L969" s="10"/>
      <c r="M969" s="10"/>
      <c r="N969" s="10"/>
      <c r="O969" s="8"/>
    </row>
    <row r="970" spans="1:15" ht="13.5" customHeight="1" x14ac:dyDescent="0.2">
      <c r="A970" s="6" t="s">
        <v>81</v>
      </c>
      <c r="B970" s="7" t="s">
        <v>80</v>
      </c>
      <c r="C970" s="8" t="s">
        <v>157</v>
      </c>
      <c r="D970" s="9"/>
      <c r="E970" s="10"/>
      <c r="F970" s="10">
        <v>11.3</v>
      </c>
      <c r="G970" s="10">
        <v>6.72</v>
      </c>
      <c r="H970" s="10">
        <v>16.21</v>
      </c>
      <c r="I970" s="10">
        <v>175.2</v>
      </c>
      <c r="J970" s="10"/>
      <c r="K970" s="10"/>
      <c r="L970" s="10">
        <v>16.03</v>
      </c>
      <c r="M970" s="10"/>
      <c r="N970" s="10"/>
      <c r="O970" s="9">
        <v>31.5</v>
      </c>
    </row>
    <row r="971" spans="1:15" ht="13.5" customHeight="1" x14ac:dyDescent="0.2">
      <c r="A971" s="6"/>
      <c r="B971" s="19" t="s">
        <v>82</v>
      </c>
      <c r="C971" s="8"/>
      <c r="D971" s="59">
        <v>75.599999999999994</v>
      </c>
      <c r="E971" s="60">
        <v>60</v>
      </c>
      <c r="F971" s="10"/>
      <c r="G971" s="10"/>
      <c r="H971" s="10"/>
      <c r="I971" s="10"/>
      <c r="J971" s="10"/>
      <c r="K971" s="10"/>
      <c r="L971" s="10"/>
      <c r="M971" s="10"/>
      <c r="N971" s="10"/>
      <c r="O971" s="8"/>
    </row>
    <row r="972" spans="1:15" ht="13.5" customHeight="1" x14ac:dyDescent="0.2">
      <c r="A972" s="6"/>
      <c r="B972" s="19" t="s">
        <v>84</v>
      </c>
      <c r="C972" s="8"/>
      <c r="D972" s="51">
        <v>50.6</v>
      </c>
      <c r="E972" s="52">
        <v>37.5</v>
      </c>
      <c r="F972" s="10"/>
      <c r="G972" s="10"/>
      <c r="H972" s="10"/>
      <c r="I972" s="10"/>
      <c r="J972" s="10"/>
      <c r="K972" s="10"/>
      <c r="L972" s="10"/>
      <c r="M972" s="10"/>
      <c r="N972" s="10"/>
      <c r="O972" s="8"/>
    </row>
    <row r="973" spans="1:15" ht="13.5" customHeight="1" x14ac:dyDescent="0.2">
      <c r="A973" s="6"/>
      <c r="B973" s="19" t="s">
        <v>58</v>
      </c>
      <c r="C973" s="8"/>
      <c r="D973" s="53">
        <v>5</v>
      </c>
      <c r="E973" s="54">
        <v>5</v>
      </c>
      <c r="F973" s="10"/>
      <c r="G973" s="10"/>
      <c r="H973" s="10"/>
      <c r="I973" s="10"/>
      <c r="J973" s="10"/>
      <c r="K973" s="10"/>
      <c r="L973" s="10"/>
      <c r="M973" s="10"/>
      <c r="N973" s="10"/>
      <c r="O973" s="8"/>
    </row>
    <row r="974" spans="1:15" ht="13.5" customHeight="1" x14ac:dyDescent="0.2">
      <c r="A974" s="6"/>
      <c r="B974" s="19" t="s">
        <v>23</v>
      </c>
      <c r="C974" s="8"/>
      <c r="D974" s="51">
        <v>10</v>
      </c>
      <c r="E974" s="52">
        <v>8.1</v>
      </c>
      <c r="F974" s="10"/>
      <c r="G974" s="10"/>
      <c r="H974" s="10"/>
      <c r="I974" s="10"/>
      <c r="J974" s="10"/>
      <c r="K974" s="10"/>
      <c r="L974" s="10"/>
      <c r="M974" s="10"/>
      <c r="N974" s="10"/>
      <c r="O974" s="8"/>
    </row>
    <row r="975" spans="1:15" ht="13.5" customHeight="1" x14ac:dyDescent="0.2">
      <c r="A975" s="6"/>
      <c r="B975" s="19" t="s">
        <v>32</v>
      </c>
      <c r="C975" s="8"/>
      <c r="D975" s="57">
        <v>2.5</v>
      </c>
      <c r="E975" s="58">
        <v>2.5</v>
      </c>
      <c r="F975" s="10"/>
      <c r="G975" s="10"/>
      <c r="H975" s="10"/>
      <c r="I975" s="10"/>
      <c r="J975" s="10"/>
      <c r="K975" s="10"/>
      <c r="L975" s="10"/>
      <c r="M975" s="10"/>
      <c r="N975" s="10"/>
      <c r="O975" s="8"/>
    </row>
    <row r="976" spans="1:15" ht="13.5" customHeight="1" x14ac:dyDescent="0.2">
      <c r="A976" s="6"/>
      <c r="B976" s="19" t="s">
        <v>31</v>
      </c>
      <c r="C976" s="8"/>
      <c r="D976" s="57" t="s">
        <v>158</v>
      </c>
      <c r="E976" s="58">
        <v>3</v>
      </c>
      <c r="F976" s="10"/>
      <c r="G976" s="10"/>
      <c r="H976" s="10"/>
      <c r="I976" s="10"/>
      <c r="J976" s="10"/>
      <c r="K976" s="10"/>
      <c r="L976" s="10"/>
      <c r="M976" s="10"/>
      <c r="N976" s="10"/>
      <c r="O976" s="8"/>
    </row>
    <row r="977" spans="1:15" ht="13.5" customHeight="1" x14ac:dyDescent="0.2">
      <c r="A977" s="20"/>
      <c r="B977" s="19" t="s">
        <v>25</v>
      </c>
      <c r="C977" s="21"/>
      <c r="D977" s="9">
        <v>1</v>
      </c>
      <c r="E977" s="10">
        <v>1</v>
      </c>
      <c r="F977" s="77"/>
      <c r="G977" s="77"/>
      <c r="H977" s="77"/>
      <c r="I977" s="77"/>
      <c r="J977" s="77"/>
      <c r="K977" s="77"/>
      <c r="L977" s="77"/>
      <c r="M977" s="77"/>
      <c r="N977" s="77"/>
      <c r="O977" s="77"/>
    </row>
    <row r="978" spans="1:15" ht="13.5" customHeight="1" x14ac:dyDescent="0.2">
      <c r="A978" s="6"/>
      <c r="B978" s="19" t="s">
        <v>83</v>
      </c>
      <c r="C978" s="9"/>
      <c r="D978" s="9"/>
      <c r="E978" s="54">
        <v>20</v>
      </c>
      <c r="F978" s="15"/>
      <c r="G978" s="15"/>
      <c r="H978" s="15"/>
      <c r="I978" s="15"/>
      <c r="J978" s="22"/>
      <c r="K978" s="22"/>
      <c r="L978" s="22"/>
      <c r="M978" s="22"/>
      <c r="N978" s="22"/>
      <c r="O978" s="22"/>
    </row>
    <row r="979" spans="1:15" ht="13.5" customHeight="1" x14ac:dyDescent="0.2">
      <c r="A979" s="6"/>
      <c r="B979" s="19" t="s">
        <v>26</v>
      </c>
      <c r="C979" s="9"/>
      <c r="D979" s="59">
        <v>5</v>
      </c>
      <c r="E979" s="60">
        <v>5</v>
      </c>
      <c r="F979" s="15"/>
      <c r="G979" s="15"/>
      <c r="H979" s="15"/>
      <c r="I979" s="15"/>
      <c r="J979" s="22"/>
      <c r="K979" s="22"/>
      <c r="L979" s="22"/>
      <c r="M979" s="22"/>
      <c r="N979" s="22"/>
      <c r="O979" s="22"/>
    </row>
    <row r="980" spans="1:15" ht="13.5" customHeight="1" x14ac:dyDescent="0.2">
      <c r="A980" s="6"/>
      <c r="B980" s="19" t="s">
        <v>27</v>
      </c>
      <c r="C980" s="9"/>
      <c r="D980" s="51">
        <v>1.5</v>
      </c>
      <c r="E980" s="52">
        <v>1.5</v>
      </c>
      <c r="F980" s="15"/>
      <c r="G980" s="15"/>
      <c r="H980" s="15"/>
      <c r="I980" s="15"/>
      <c r="J980" s="22"/>
      <c r="K980" s="22"/>
      <c r="L980" s="22"/>
      <c r="M980" s="22"/>
      <c r="N980" s="22"/>
      <c r="O980" s="22"/>
    </row>
    <row r="981" spans="1:15" ht="13.5" customHeight="1" x14ac:dyDescent="0.2">
      <c r="A981" s="6"/>
      <c r="B981" s="19" t="s">
        <v>20</v>
      </c>
      <c r="C981" s="9"/>
      <c r="D981" s="53">
        <v>15</v>
      </c>
      <c r="E981" s="54">
        <v>15</v>
      </c>
      <c r="F981" s="15"/>
      <c r="G981" s="15"/>
      <c r="H981" s="15"/>
      <c r="I981" s="15"/>
      <c r="J981" s="22"/>
      <c r="K981" s="22"/>
      <c r="L981" s="22"/>
      <c r="M981" s="22"/>
      <c r="N981" s="22"/>
      <c r="O981" s="22"/>
    </row>
    <row r="982" spans="1:15" ht="13.5" customHeight="1" x14ac:dyDescent="0.2">
      <c r="A982" s="6"/>
      <c r="B982" s="19" t="s">
        <v>46</v>
      </c>
      <c r="C982" s="9"/>
      <c r="D982" s="57">
        <v>2</v>
      </c>
      <c r="E982" s="58">
        <v>2</v>
      </c>
      <c r="F982" s="15"/>
      <c r="G982" s="15"/>
      <c r="H982" s="15"/>
      <c r="I982" s="15"/>
      <c r="J982" s="22"/>
      <c r="K982" s="22"/>
      <c r="L982" s="22"/>
      <c r="M982" s="22"/>
      <c r="N982" s="22"/>
      <c r="O982" s="22"/>
    </row>
    <row r="983" spans="1:15" ht="13.5" customHeight="1" x14ac:dyDescent="0.2">
      <c r="A983" s="6"/>
      <c r="B983" s="19" t="s">
        <v>25</v>
      </c>
      <c r="C983" s="9"/>
      <c r="D983" s="57">
        <v>0.04</v>
      </c>
      <c r="E983" s="58">
        <v>0.04</v>
      </c>
      <c r="F983" s="10"/>
      <c r="G983" s="10"/>
      <c r="H983" s="10"/>
      <c r="I983" s="10"/>
      <c r="J983" s="22"/>
      <c r="K983" s="22"/>
      <c r="L983" s="22"/>
      <c r="M983" s="22"/>
      <c r="N983" s="22"/>
      <c r="O983" s="22"/>
    </row>
    <row r="984" spans="1:15" ht="13.5" customHeight="1" x14ac:dyDescent="0.2">
      <c r="A984" s="13" t="s">
        <v>128</v>
      </c>
      <c r="B984" s="11" t="s">
        <v>149</v>
      </c>
      <c r="C984" s="10" t="s">
        <v>184</v>
      </c>
      <c r="D984" s="10"/>
      <c r="E984" s="10"/>
      <c r="F984" s="10">
        <v>8.86</v>
      </c>
      <c r="G984" s="10">
        <v>5.98</v>
      </c>
      <c r="H984" s="10">
        <v>39.81</v>
      </c>
      <c r="I984" s="10">
        <v>280</v>
      </c>
      <c r="J984" s="10"/>
      <c r="K984" s="10"/>
      <c r="L984" s="10">
        <v>0</v>
      </c>
      <c r="M984" s="10"/>
      <c r="N984" s="10"/>
      <c r="O984" s="10">
        <v>9.16</v>
      </c>
    </row>
    <row r="985" spans="1:15" ht="13.5" customHeight="1" x14ac:dyDescent="0.2">
      <c r="A985" s="13"/>
      <c r="B985" s="13" t="s">
        <v>70</v>
      </c>
      <c r="C985" s="10"/>
      <c r="D985" s="59">
        <v>71</v>
      </c>
      <c r="E985" s="60">
        <v>71</v>
      </c>
      <c r="F985" s="10"/>
      <c r="G985" s="10"/>
      <c r="H985" s="10"/>
      <c r="I985" s="10"/>
      <c r="J985" s="10"/>
      <c r="K985" s="10"/>
      <c r="L985" s="10"/>
      <c r="M985" s="10"/>
      <c r="N985" s="10"/>
      <c r="O985" s="10"/>
    </row>
    <row r="986" spans="1:15" ht="13.5" customHeight="1" x14ac:dyDescent="0.2">
      <c r="A986" s="13"/>
      <c r="B986" s="13" t="s">
        <v>25</v>
      </c>
      <c r="C986" s="10"/>
      <c r="D986" s="51">
        <v>2.5</v>
      </c>
      <c r="E986" s="52">
        <v>2.5</v>
      </c>
      <c r="F986" s="10"/>
      <c r="G986" s="10"/>
      <c r="H986" s="10"/>
      <c r="I986" s="10"/>
      <c r="J986" s="10"/>
      <c r="K986" s="10"/>
      <c r="L986" s="10"/>
      <c r="M986" s="10"/>
      <c r="N986" s="10"/>
      <c r="O986" s="10"/>
    </row>
    <row r="987" spans="1:15" ht="13.5" customHeight="1" x14ac:dyDescent="0.2">
      <c r="A987" s="13"/>
      <c r="B987" s="13" t="s">
        <v>32</v>
      </c>
      <c r="C987" s="10"/>
      <c r="D987" s="10">
        <v>5</v>
      </c>
      <c r="E987" s="10">
        <v>5</v>
      </c>
      <c r="F987" s="10"/>
      <c r="G987" s="10"/>
      <c r="H987" s="10"/>
      <c r="I987" s="10"/>
      <c r="J987" s="10"/>
      <c r="K987" s="10"/>
      <c r="L987" s="10"/>
      <c r="M987" s="10"/>
      <c r="N987" s="10"/>
      <c r="O987" s="10"/>
    </row>
    <row r="988" spans="1:15" ht="13.5" customHeight="1" x14ac:dyDescent="0.2">
      <c r="A988" s="6" t="s">
        <v>231</v>
      </c>
      <c r="B988" s="7" t="s">
        <v>232</v>
      </c>
      <c r="C988" s="9">
        <v>50</v>
      </c>
      <c r="D988" s="48"/>
      <c r="E988" s="48"/>
      <c r="F988" s="10">
        <v>0.4</v>
      </c>
      <c r="G988" s="10">
        <v>0</v>
      </c>
      <c r="H988" s="10">
        <v>1.7</v>
      </c>
      <c r="I988" s="10">
        <v>8</v>
      </c>
      <c r="J988" s="22"/>
      <c r="K988" s="22"/>
      <c r="L988" s="22">
        <v>1.5</v>
      </c>
      <c r="M988" s="22"/>
      <c r="N988" s="22"/>
      <c r="O988" s="22">
        <v>4.7300000000000004</v>
      </c>
    </row>
    <row r="989" spans="1:15" ht="13.5" customHeight="1" x14ac:dyDescent="0.2">
      <c r="A989" s="6"/>
      <c r="B989" s="19" t="s">
        <v>233</v>
      </c>
      <c r="C989" s="9"/>
      <c r="D989" s="105">
        <v>52.6</v>
      </c>
      <c r="E989" s="48">
        <v>50</v>
      </c>
      <c r="F989" s="10"/>
      <c r="G989" s="10"/>
      <c r="H989" s="10"/>
      <c r="I989" s="10"/>
      <c r="J989" s="22"/>
      <c r="K989" s="22"/>
      <c r="L989" s="22"/>
      <c r="M989" s="22"/>
      <c r="N989" s="22"/>
      <c r="O989" s="22"/>
    </row>
    <row r="990" spans="1:15" ht="13.5" customHeight="1" x14ac:dyDescent="0.2">
      <c r="A990" s="13"/>
      <c r="B990" s="11" t="s">
        <v>28</v>
      </c>
      <c r="C990" s="10">
        <v>20</v>
      </c>
      <c r="D990" s="9">
        <v>20</v>
      </c>
      <c r="E990" s="10">
        <v>20</v>
      </c>
      <c r="F990" s="10">
        <v>1.58</v>
      </c>
      <c r="G990" s="10">
        <v>0.2</v>
      </c>
      <c r="H990" s="10">
        <v>9.66</v>
      </c>
      <c r="I990" s="10">
        <v>47</v>
      </c>
      <c r="J990" s="10">
        <v>3.3000000000000002E-2</v>
      </c>
      <c r="K990" s="10">
        <v>8.9999999999999993E-3</v>
      </c>
      <c r="L990" s="10">
        <v>0</v>
      </c>
      <c r="M990" s="10">
        <v>6</v>
      </c>
      <c r="N990" s="10">
        <v>0.33</v>
      </c>
      <c r="O990" s="10">
        <v>0.83</v>
      </c>
    </row>
    <row r="991" spans="1:15" ht="13.5" customHeight="1" x14ac:dyDescent="0.2">
      <c r="A991" s="13"/>
      <c r="B991" s="11" t="s">
        <v>185</v>
      </c>
      <c r="C991" s="10">
        <v>30</v>
      </c>
      <c r="D991" s="9">
        <v>30</v>
      </c>
      <c r="E991" s="10">
        <v>30</v>
      </c>
      <c r="F991" s="10">
        <v>1.98</v>
      </c>
      <c r="G991" s="10">
        <v>0.36</v>
      </c>
      <c r="H991" s="10">
        <v>10.02</v>
      </c>
      <c r="I991" s="10">
        <v>52.2</v>
      </c>
      <c r="J991" s="10">
        <v>5.3999999999999999E-2</v>
      </c>
      <c r="K991" s="10">
        <v>2.4E-2</v>
      </c>
      <c r="L991" s="10">
        <v>0</v>
      </c>
      <c r="M991" s="10">
        <v>14.4</v>
      </c>
      <c r="N991" s="10">
        <v>15</v>
      </c>
      <c r="O991" s="10">
        <v>1.74</v>
      </c>
    </row>
    <row r="992" spans="1:15" ht="13.5" customHeight="1" x14ac:dyDescent="0.2">
      <c r="A992" s="10" t="s">
        <v>221</v>
      </c>
      <c r="B992" s="11" t="s">
        <v>222</v>
      </c>
      <c r="C992" s="10">
        <v>200</v>
      </c>
      <c r="D992" s="10"/>
      <c r="E992" s="10"/>
      <c r="F992" s="10">
        <v>0.28000000000000003</v>
      </c>
      <c r="G992" s="10">
        <v>0.06</v>
      </c>
      <c r="H992" s="10">
        <v>27.88</v>
      </c>
      <c r="I992" s="10">
        <v>113.15</v>
      </c>
      <c r="J992" s="10">
        <v>0.02</v>
      </c>
      <c r="K992" s="10">
        <v>0</v>
      </c>
      <c r="L992" s="10">
        <v>5.6</v>
      </c>
      <c r="M992" s="10">
        <v>18</v>
      </c>
      <c r="N992" s="10">
        <v>0.9</v>
      </c>
      <c r="O992" s="10">
        <v>4.63</v>
      </c>
    </row>
    <row r="993" spans="1:15" ht="13.5" customHeight="1" x14ac:dyDescent="0.2">
      <c r="A993" s="10"/>
      <c r="B993" s="13" t="s">
        <v>223</v>
      </c>
      <c r="C993" s="10"/>
      <c r="D993" s="10">
        <v>20</v>
      </c>
      <c r="E993" s="10">
        <v>50</v>
      </c>
      <c r="F993" s="10"/>
      <c r="G993" s="10"/>
      <c r="H993" s="10"/>
      <c r="I993" s="10"/>
      <c r="J993" s="10"/>
      <c r="K993" s="10"/>
      <c r="L993" s="10"/>
      <c r="M993" s="10"/>
      <c r="N993" s="10"/>
      <c r="O993" s="10"/>
    </row>
    <row r="994" spans="1:15" ht="13.5" customHeight="1" x14ac:dyDescent="0.2">
      <c r="A994" s="10"/>
      <c r="B994" s="13" t="s">
        <v>20</v>
      </c>
      <c r="C994" s="10"/>
      <c r="D994" s="10">
        <v>200</v>
      </c>
      <c r="E994" s="10">
        <v>200</v>
      </c>
      <c r="F994" s="10"/>
      <c r="G994" s="10"/>
      <c r="H994" s="10"/>
      <c r="I994" s="10"/>
      <c r="J994" s="10"/>
      <c r="K994" s="10"/>
      <c r="L994" s="10"/>
      <c r="M994" s="10"/>
      <c r="N994" s="10"/>
      <c r="O994" s="10"/>
    </row>
    <row r="995" spans="1:15" ht="13.5" customHeight="1" x14ac:dyDescent="0.2">
      <c r="A995" s="10"/>
      <c r="B995" s="13" t="s">
        <v>19</v>
      </c>
      <c r="C995" s="10"/>
      <c r="D995" s="10">
        <v>20</v>
      </c>
      <c r="E995" s="10">
        <v>20</v>
      </c>
      <c r="F995" s="10"/>
      <c r="G995" s="10"/>
      <c r="H995" s="10"/>
      <c r="I995" s="10"/>
      <c r="J995" s="10"/>
      <c r="K995" s="10"/>
      <c r="L995" s="10"/>
      <c r="M995" s="10"/>
      <c r="N995" s="10"/>
      <c r="O995" s="10"/>
    </row>
    <row r="996" spans="1:15" ht="13.5" customHeight="1" x14ac:dyDescent="0.2">
      <c r="A996" s="10"/>
      <c r="B996" s="13" t="s">
        <v>29</v>
      </c>
      <c r="C996" s="10"/>
      <c r="D996" s="10">
        <v>0.2</v>
      </c>
      <c r="E996" s="10">
        <v>0.2</v>
      </c>
      <c r="F996" s="10"/>
      <c r="G996" s="10"/>
      <c r="H996" s="10"/>
      <c r="I996" s="10"/>
      <c r="J996" s="10"/>
      <c r="K996" s="10"/>
      <c r="L996" s="10"/>
      <c r="M996" s="10"/>
      <c r="N996" s="10"/>
      <c r="O996" s="10"/>
    </row>
    <row r="997" spans="1:15" ht="13.5" customHeight="1" x14ac:dyDescent="0.2">
      <c r="A997" s="85"/>
      <c r="B997" s="97" t="s">
        <v>37</v>
      </c>
      <c r="C997" s="85"/>
      <c r="D997" s="84"/>
      <c r="E997" s="85"/>
      <c r="F997" s="85">
        <f t="shared" ref="F997:O997" si="16">SUM(F950:F996)</f>
        <v>26.459999999999997</v>
      </c>
      <c r="G997" s="85">
        <f t="shared" si="16"/>
        <v>16.419999999999998</v>
      </c>
      <c r="H997" s="85">
        <f t="shared" si="16"/>
        <v>117.85999999999999</v>
      </c>
      <c r="I997" s="85">
        <f t="shared" si="16"/>
        <v>762.05000000000007</v>
      </c>
      <c r="J997" s="85">
        <f t="shared" si="16"/>
        <v>0.107</v>
      </c>
      <c r="K997" s="85">
        <f t="shared" si="16"/>
        <v>3.3000000000000002E-2</v>
      </c>
      <c r="L997" s="85">
        <f t="shared" si="16"/>
        <v>28.880000000000003</v>
      </c>
      <c r="M997" s="85">
        <f t="shared" si="16"/>
        <v>73.400000000000006</v>
      </c>
      <c r="N997" s="85">
        <f t="shared" si="16"/>
        <v>17.479999999999997</v>
      </c>
      <c r="O997" s="85">
        <f t="shared" si="16"/>
        <v>59.86</v>
      </c>
    </row>
    <row r="998" spans="1:15" ht="13.5" customHeight="1" x14ac:dyDescent="0.2">
      <c r="A998" s="98"/>
      <c r="B998" s="87" t="s">
        <v>273</v>
      </c>
      <c r="C998" s="99"/>
      <c r="D998" s="100"/>
      <c r="E998" s="99"/>
      <c r="F998" s="101">
        <f>SUM(F997,F948)</f>
        <v>38.659999999999997</v>
      </c>
      <c r="G998" s="101">
        <f>SUM(G997,G948)</f>
        <v>34.700000000000003</v>
      </c>
      <c r="H998" s="101">
        <f>SUM(H997,H948)</f>
        <v>171.13</v>
      </c>
      <c r="I998" s="101">
        <f>SUM(I997,I948)</f>
        <v>1189.9000000000001</v>
      </c>
      <c r="J998" s="101"/>
      <c r="K998" s="101"/>
      <c r="L998" s="101">
        <f>SUM(L997,L948)</f>
        <v>30.290000000000003</v>
      </c>
      <c r="M998" s="101"/>
      <c r="N998" s="101"/>
      <c r="O998" s="101">
        <f>SUM(O997,O948)</f>
        <v>93.039999999999992</v>
      </c>
    </row>
    <row r="999" spans="1:15" ht="13.5" customHeight="1" x14ac:dyDescent="0.2">
      <c r="A999" s="122" t="s">
        <v>274</v>
      </c>
      <c r="B999" s="122"/>
      <c r="C999" s="122"/>
      <c r="D999" s="122"/>
      <c r="E999" s="122"/>
      <c r="F999" s="122"/>
      <c r="G999" s="122"/>
      <c r="H999" s="122"/>
      <c r="I999" s="122"/>
      <c r="J999" s="122"/>
      <c r="K999" s="122"/>
      <c r="L999" s="122"/>
      <c r="M999" s="122"/>
      <c r="N999" s="122"/>
      <c r="O999" s="122"/>
    </row>
    <row r="1000" spans="1:15" ht="13.5" customHeight="1" x14ac:dyDescent="0.2">
      <c r="A1000" s="130" t="s">
        <v>182</v>
      </c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2"/>
    </row>
    <row r="1001" spans="1:15" ht="27" customHeight="1" x14ac:dyDescent="0.2">
      <c r="A1001" s="13" t="s">
        <v>242</v>
      </c>
      <c r="B1001" s="7" t="s">
        <v>243</v>
      </c>
      <c r="C1001" s="10" t="s">
        <v>216</v>
      </c>
      <c r="D1001" s="10"/>
      <c r="E1001" s="10"/>
      <c r="F1001" s="10">
        <v>20.420000000000002</v>
      </c>
      <c r="G1001" s="10">
        <v>16.010000000000002</v>
      </c>
      <c r="H1001" s="10">
        <v>29.44</v>
      </c>
      <c r="I1001" s="10">
        <v>313.5</v>
      </c>
      <c r="J1001" s="10">
        <v>0.05</v>
      </c>
      <c r="K1001" s="10">
        <v>0.2</v>
      </c>
      <c r="L1001" s="10">
        <v>1.99</v>
      </c>
      <c r="M1001" s="10">
        <v>74</v>
      </c>
      <c r="N1001" s="10">
        <v>0.6</v>
      </c>
      <c r="O1001" s="10">
        <v>44.17</v>
      </c>
    </row>
    <row r="1002" spans="1:15" ht="13.5" customHeight="1" x14ac:dyDescent="0.2">
      <c r="A1002" s="11"/>
      <c r="B1002" s="19" t="s">
        <v>217</v>
      </c>
      <c r="C1002" s="11"/>
      <c r="D1002" s="10">
        <v>103.5</v>
      </c>
      <c r="E1002" s="10">
        <v>102</v>
      </c>
      <c r="F1002" s="11"/>
      <c r="G1002" s="11"/>
      <c r="H1002" s="11"/>
      <c r="I1002" s="11"/>
      <c r="J1002" s="11"/>
      <c r="K1002" s="11"/>
      <c r="L1002" s="11"/>
      <c r="M1002" s="11"/>
      <c r="N1002" s="11"/>
      <c r="O1002" s="13"/>
    </row>
    <row r="1003" spans="1:15" ht="13.5" customHeight="1" x14ac:dyDescent="0.2">
      <c r="A1003" s="13"/>
      <c r="B1003" s="13" t="s">
        <v>188</v>
      </c>
      <c r="C1003" s="13"/>
      <c r="D1003" s="66">
        <v>57</v>
      </c>
      <c r="E1003" s="10">
        <v>36</v>
      </c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</row>
    <row r="1004" spans="1:15" ht="13.5" customHeight="1" x14ac:dyDescent="0.2">
      <c r="A1004" s="13"/>
      <c r="B1004" s="13" t="s">
        <v>19</v>
      </c>
      <c r="C1004" s="13"/>
      <c r="D1004" s="10">
        <v>12</v>
      </c>
      <c r="E1004" s="10">
        <v>12</v>
      </c>
      <c r="F1004" s="13"/>
      <c r="G1004" s="13"/>
      <c r="H1004" s="13"/>
      <c r="I1004" s="13"/>
      <c r="J1004" s="13"/>
      <c r="K1004" s="13"/>
      <c r="L1004" s="13"/>
      <c r="M1004" s="13"/>
      <c r="N1004" s="13"/>
      <c r="O1004" s="11"/>
    </row>
    <row r="1005" spans="1:15" ht="13.5" customHeight="1" x14ac:dyDescent="0.2">
      <c r="A1005" s="13"/>
      <c r="B1005" s="13" t="s">
        <v>244</v>
      </c>
      <c r="C1005" s="13"/>
      <c r="D1005" s="10" t="s">
        <v>245</v>
      </c>
      <c r="E1005" s="10">
        <v>15</v>
      </c>
      <c r="F1005" s="11"/>
      <c r="G1005" s="11"/>
      <c r="H1005" s="11"/>
      <c r="I1005" s="11"/>
      <c r="J1005" s="11"/>
      <c r="K1005" s="11"/>
      <c r="L1005" s="11"/>
      <c r="M1005" s="11"/>
      <c r="N1005" s="11"/>
      <c r="O1005" s="16"/>
    </row>
    <row r="1006" spans="1:15" ht="13.5" customHeight="1" x14ac:dyDescent="0.2">
      <c r="A1006" s="17"/>
      <c r="B1006" s="13" t="s">
        <v>32</v>
      </c>
      <c r="C1006" s="17"/>
      <c r="D1006" s="66">
        <v>6</v>
      </c>
      <c r="E1006" s="66">
        <v>6</v>
      </c>
      <c r="F1006" s="16"/>
      <c r="G1006" s="16"/>
      <c r="H1006" s="16"/>
      <c r="I1006" s="16"/>
      <c r="J1006" s="30"/>
      <c r="K1006" s="30"/>
      <c r="L1006" s="30"/>
      <c r="M1006" s="30"/>
      <c r="N1006" s="30"/>
      <c r="O1006" s="62"/>
    </row>
    <row r="1007" spans="1:15" ht="13.5" customHeight="1" x14ac:dyDescent="0.2">
      <c r="A1007" s="11"/>
      <c r="B1007" s="13" t="s">
        <v>246</v>
      </c>
      <c r="C1007" s="11"/>
      <c r="D1007" s="10">
        <v>0.02</v>
      </c>
      <c r="E1007" s="10">
        <v>0.02</v>
      </c>
      <c r="F1007" s="11"/>
      <c r="G1007" s="11"/>
      <c r="H1007" s="11"/>
      <c r="I1007" s="11"/>
      <c r="J1007" s="62"/>
      <c r="K1007" s="62"/>
      <c r="L1007" s="62"/>
      <c r="M1007" s="62"/>
      <c r="N1007" s="62"/>
      <c r="O1007" s="62"/>
    </row>
    <row r="1008" spans="1:15" ht="13.5" customHeight="1" x14ac:dyDescent="0.2">
      <c r="A1008" s="11"/>
      <c r="B1008" s="13" t="s">
        <v>33</v>
      </c>
      <c r="C1008" s="11"/>
      <c r="D1008" s="10">
        <v>6</v>
      </c>
      <c r="E1008" s="10">
        <v>6</v>
      </c>
      <c r="F1008" s="11"/>
      <c r="G1008" s="11"/>
      <c r="H1008" s="11"/>
      <c r="I1008" s="11"/>
      <c r="J1008" s="11"/>
      <c r="K1008" s="11"/>
      <c r="L1008" s="11"/>
      <c r="M1008" s="11"/>
      <c r="N1008" s="11"/>
      <c r="O1008" s="13"/>
    </row>
    <row r="1009" spans="1:15" ht="13.5" customHeight="1" x14ac:dyDescent="0.2">
      <c r="A1009" s="11"/>
      <c r="B1009" s="13" t="s">
        <v>103</v>
      </c>
      <c r="C1009" s="11"/>
      <c r="D1009" s="10">
        <v>6</v>
      </c>
      <c r="E1009" s="10">
        <v>6</v>
      </c>
      <c r="F1009" s="11"/>
      <c r="G1009" s="11"/>
      <c r="H1009" s="11"/>
      <c r="I1009" s="11"/>
      <c r="J1009" s="11"/>
      <c r="K1009" s="11"/>
      <c r="L1009" s="11"/>
      <c r="M1009" s="11"/>
      <c r="N1009" s="11"/>
      <c r="O1009" s="13"/>
    </row>
    <row r="1010" spans="1:15" ht="13.5" customHeight="1" x14ac:dyDescent="0.2">
      <c r="A1010" s="11"/>
      <c r="B1010" s="13" t="s">
        <v>25</v>
      </c>
      <c r="C1010" s="11"/>
      <c r="D1010" s="10">
        <v>1.2</v>
      </c>
      <c r="E1010" s="10">
        <v>1.2</v>
      </c>
      <c r="F1010" s="11"/>
      <c r="G1010" s="11"/>
      <c r="H1010" s="11"/>
      <c r="I1010" s="11"/>
      <c r="J1010" s="11"/>
      <c r="K1010" s="11"/>
      <c r="L1010" s="11"/>
      <c r="M1010" s="11"/>
      <c r="N1010" s="11"/>
      <c r="O1010" s="13"/>
    </row>
    <row r="1011" spans="1:15" ht="13.5" customHeight="1" x14ac:dyDescent="0.2">
      <c r="A1011" s="11"/>
      <c r="B1011" s="13" t="s">
        <v>247</v>
      </c>
      <c r="C1011" s="11"/>
      <c r="D1011" s="10"/>
      <c r="E1011" s="10">
        <v>150</v>
      </c>
      <c r="F1011" s="11"/>
      <c r="G1011" s="11"/>
      <c r="H1011" s="11"/>
      <c r="I1011" s="11"/>
      <c r="J1011" s="11"/>
      <c r="K1011" s="11"/>
      <c r="L1011" s="11"/>
      <c r="M1011" s="11"/>
      <c r="N1011" s="11"/>
      <c r="O1011" s="13"/>
    </row>
    <row r="1012" spans="1:15" ht="13.5" customHeight="1" x14ac:dyDescent="0.2">
      <c r="A1012" s="107"/>
      <c r="B1012" s="13" t="s">
        <v>220</v>
      </c>
      <c r="C1012" s="26"/>
      <c r="D1012" s="10">
        <v>10</v>
      </c>
      <c r="E1012" s="10">
        <v>10</v>
      </c>
      <c r="F1012" s="13"/>
      <c r="G1012" s="13"/>
      <c r="H1012" s="13"/>
      <c r="I1012" s="13"/>
      <c r="J1012" s="13"/>
      <c r="K1012" s="13"/>
      <c r="L1012" s="13"/>
      <c r="M1012" s="13"/>
      <c r="N1012" s="13"/>
      <c r="O1012" s="9"/>
    </row>
    <row r="1013" spans="1:15" ht="13.5" customHeight="1" x14ac:dyDescent="0.2">
      <c r="A1013" s="10"/>
      <c r="B1013" s="11" t="s">
        <v>28</v>
      </c>
      <c r="C1013" s="9">
        <v>30</v>
      </c>
      <c r="D1013" s="9">
        <v>30</v>
      </c>
      <c r="E1013" s="10">
        <v>30</v>
      </c>
      <c r="F1013" s="10">
        <v>2.37</v>
      </c>
      <c r="G1013" s="10">
        <v>0.3</v>
      </c>
      <c r="H1013" s="10">
        <v>14.49</v>
      </c>
      <c r="I1013" s="10">
        <v>70.5</v>
      </c>
      <c r="J1013" s="10">
        <v>4.3999999999999997E-2</v>
      </c>
      <c r="K1013" s="10">
        <v>1.2E-2</v>
      </c>
      <c r="L1013" s="10">
        <v>0</v>
      </c>
      <c r="M1013" s="79"/>
      <c r="N1013" s="79"/>
      <c r="O1013" s="15">
        <v>1.25</v>
      </c>
    </row>
    <row r="1014" spans="1:15" ht="13.5" customHeight="1" x14ac:dyDescent="0.2">
      <c r="A1014" s="15" t="s">
        <v>179</v>
      </c>
      <c r="B1014" s="80" t="s">
        <v>297</v>
      </c>
      <c r="C1014" s="15">
        <v>200</v>
      </c>
      <c r="D1014" s="78">
        <v>200</v>
      </c>
      <c r="E1014" s="15">
        <v>120</v>
      </c>
      <c r="F1014" s="15">
        <v>3</v>
      </c>
      <c r="G1014" s="15">
        <v>1</v>
      </c>
      <c r="H1014" s="15">
        <v>42</v>
      </c>
      <c r="I1014" s="15">
        <v>192</v>
      </c>
      <c r="J1014" s="15">
        <v>18</v>
      </c>
      <c r="K1014" s="15">
        <v>0.02</v>
      </c>
      <c r="L1014" s="15">
        <v>20</v>
      </c>
      <c r="M1014" s="15">
        <v>15</v>
      </c>
      <c r="N1014" s="15">
        <v>1.9</v>
      </c>
      <c r="O1014" s="15">
        <v>25.6</v>
      </c>
    </row>
    <row r="1015" spans="1:15" ht="13.5" customHeight="1" x14ac:dyDescent="0.2">
      <c r="A1015" s="10" t="s">
        <v>137</v>
      </c>
      <c r="B1015" s="7" t="s">
        <v>138</v>
      </c>
      <c r="C1015" s="10" t="s">
        <v>139</v>
      </c>
      <c r="D1015" s="8"/>
      <c r="E1015" s="10"/>
      <c r="F1015" s="10">
        <v>0.2</v>
      </c>
      <c r="G1015" s="10">
        <v>0</v>
      </c>
      <c r="H1015" s="10">
        <v>15</v>
      </c>
      <c r="I1015" s="10">
        <v>65</v>
      </c>
      <c r="J1015" s="10">
        <v>0</v>
      </c>
      <c r="K1015" s="10">
        <v>0</v>
      </c>
      <c r="L1015" s="10">
        <v>0.1</v>
      </c>
      <c r="M1015" s="10">
        <v>12</v>
      </c>
      <c r="N1015" s="10">
        <v>0.8</v>
      </c>
      <c r="O1015" s="12">
        <v>1.31</v>
      </c>
    </row>
    <row r="1016" spans="1:15" ht="13.5" customHeight="1" x14ac:dyDescent="0.2">
      <c r="A1016" s="10"/>
      <c r="B1016" s="19" t="s">
        <v>140</v>
      </c>
      <c r="C1016" s="74"/>
      <c r="D1016" s="9">
        <v>0.5</v>
      </c>
      <c r="E1016" s="10">
        <v>0.5</v>
      </c>
      <c r="F1016" s="10"/>
      <c r="G1016" s="74"/>
      <c r="H1016" s="74"/>
      <c r="I1016" s="74"/>
      <c r="J1016" s="74"/>
      <c r="K1016" s="74"/>
      <c r="L1016" s="74"/>
      <c r="M1016" s="74"/>
      <c r="N1016" s="74"/>
      <c r="O1016" s="74"/>
    </row>
    <row r="1017" spans="1:15" ht="13.5" customHeight="1" x14ac:dyDescent="0.2">
      <c r="A1017" s="11"/>
      <c r="B1017" s="19" t="s">
        <v>20</v>
      </c>
      <c r="C1017" s="11"/>
      <c r="D1017" s="10">
        <v>216</v>
      </c>
      <c r="E1017" s="10">
        <v>200</v>
      </c>
      <c r="F1017" s="13"/>
      <c r="G1017" s="11"/>
      <c r="H1017" s="11"/>
      <c r="I1017" s="11"/>
      <c r="J1017" s="62"/>
      <c r="K1017" s="62"/>
      <c r="L1017" s="62"/>
      <c r="M1017" s="62"/>
      <c r="N1017" s="62"/>
      <c r="O1017" s="62"/>
    </row>
    <row r="1018" spans="1:15" ht="13.5" customHeight="1" x14ac:dyDescent="0.2">
      <c r="A1018" s="10"/>
      <c r="B1018" s="19" t="s">
        <v>19</v>
      </c>
      <c r="C1018" s="10"/>
      <c r="D1018" s="9">
        <v>15</v>
      </c>
      <c r="E1018" s="10">
        <v>15</v>
      </c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</row>
    <row r="1019" spans="1:15" ht="13.5" customHeight="1" x14ac:dyDescent="0.2">
      <c r="A1019" s="82"/>
      <c r="B1019" s="82" t="s">
        <v>181</v>
      </c>
      <c r="C1019" s="85"/>
      <c r="D1019" s="85"/>
      <c r="E1019" s="85"/>
      <c r="F1019" s="85">
        <f>SUM(F1001:F1018)</f>
        <v>25.990000000000002</v>
      </c>
      <c r="G1019" s="85">
        <f>SUM(G1001:G1018)</f>
        <v>17.310000000000002</v>
      </c>
      <c r="H1019" s="85">
        <f>SUM(H1001:H1018)</f>
        <v>100.93</v>
      </c>
      <c r="I1019" s="85">
        <f>SUM(I1001:I1018)</f>
        <v>641</v>
      </c>
      <c r="J1019" s="85" t="e">
        <f>J1001+J1014+#REF!+#REF!</f>
        <v>#REF!</v>
      </c>
      <c r="K1019" s="85" t="e">
        <f>K1001+K1014+#REF!+#REF!</f>
        <v>#REF!</v>
      </c>
      <c r="L1019" s="85">
        <f>SUM(L1001:L1018)</f>
        <v>22.09</v>
      </c>
      <c r="M1019" s="85" t="e">
        <f>M1001+M1014+#REF!+#REF!</f>
        <v>#REF!</v>
      </c>
      <c r="N1019" s="85" t="e">
        <f>N1001+N1014+#REF!+#REF!</f>
        <v>#REF!</v>
      </c>
      <c r="O1019" s="85">
        <f>SUM(O1001:O1018)</f>
        <v>72.330000000000013</v>
      </c>
    </row>
    <row r="1020" spans="1:15" ht="13.5" customHeight="1" x14ac:dyDescent="0.2">
      <c r="A1020" s="130" t="s">
        <v>183</v>
      </c>
      <c r="B1020" s="131"/>
      <c r="C1020" s="131"/>
      <c r="D1020" s="131"/>
      <c r="E1020" s="131"/>
      <c r="F1020" s="131"/>
      <c r="G1020" s="131"/>
      <c r="H1020" s="131"/>
      <c r="I1020" s="131"/>
      <c r="J1020" s="131"/>
      <c r="K1020" s="131"/>
      <c r="L1020" s="131"/>
      <c r="M1020" s="131"/>
      <c r="N1020" s="131"/>
      <c r="O1020" s="132"/>
    </row>
    <row r="1021" spans="1:15" ht="25.5" customHeight="1" x14ac:dyDescent="0.2">
      <c r="A1021" s="13" t="s">
        <v>47</v>
      </c>
      <c r="B1021" s="11" t="s">
        <v>48</v>
      </c>
      <c r="C1021" s="10">
        <v>250</v>
      </c>
      <c r="D1021" s="10"/>
      <c r="E1021" s="10"/>
      <c r="F1021" s="10">
        <v>5.49</v>
      </c>
      <c r="G1021" s="10">
        <v>5.27</v>
      </c>
      <c r="H1021" s="10">
        <v>16.32</v>
      </c>
      <c r="I1021" s="10">
        <v>134.75</v>
      </c>
      <c r="J1021" s="10">
        <v>0.15</v>
      </c>
      <c r="K1021" s="10">
        <v>7.4999999999999997E-2</v>
      </c>
      <c r="L1021" s="10">
        <v>5.81</v>
      </c>
      <c r="M1021" s="10">
        <v>82.5</v>
      </c>
      <c r="N1021" s="10">
        <v>2.25</v>
      </c>
      <c r="O1021" s="10">
        <v>6.67</v>
      </c>
    </row>
    <row r="1022" spans="1:15" ht="13.5" customHeight="1" x14ac:dyDescent="0.2">
      <c r="A1022" s="13"/>
      <c r="B1022" s="25" t="s">
        <v>85</v>
      </c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</row>
    <row r="1023" spans="1:15" ht="13.5" customHeight="1" x14ac:dyDescent="0.2">
      <c r="A1023" s="13"/>
      <c r="B1023" s="27" t="s">
        <v>74</v>
      </c>
      <c r="C1023" s="10"/>
      <c r="D1023" s="45">
        <v>66.7</v>
      </c>
      <c r="E1023" s="54">
        <v>50</v>
      </c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</row>
    <row r="1024" spans="1:15" ht="13.5" customHeight="1" x14ac:dyDescent="0.2">
      <c r="A1024" s="13"/>
      <c r="B1024" s="26" t="s">
        <v>75</v>
      </c>
      <c r="C1024" s="10"/>
      <c r="D1024" s="47">
        <v>71.400000000000006</v>
      </c>
      <c r="E1024" s="52">
        <v>50</v>
      </c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</row>
    <row r="1025" spans="1:15" ht="13.5" customHeight="1" x14ac:dyDescent="0.2">
      <c r="A1025" s="13"/>
      <c r="B1025" s="26" t="s">
        <v>76</v>
      </c>
      <c r="C1025" s="10"/>
      <c r="D1025" s="45">
        <v>77</v>
      </c>
      <c r="E1025" s="58">
        <v>50</v>
      </c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</row>
    <row r="1026" spans="1:15" ht="13.5" customHeight="1" x14ac:dyDescent="0.2">
      <c r="A1026" s="13"/>
      <c r="B1026" s="26" t="s">
        <v>77</v>
      </c>
      <c r="C1026" s="10"/>
      <c r="D1026" s="63">
        <v>83.3</v>
      </c>
      <c r="E1026" s="54">
        <v>50</v>
      </c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</row>
    <row r="1027" spans="1:15" ht="13.5" customHeight="1" x14ac:dyDescent="0.2">
      <c r="A1027" s="13"/>
      <c r="B1027" s="25" t="s">
        <v>78</v>
      </c>
      <c r="C1027" s="10"/>
      <c r="D1027" s="51"/>
      <c r="E1027" s="52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</row>
    <row r="1028" spans="1:15" ht="13.5" customHeight="1" x14ac:dyDescent="0.2">
      <c r="A1028" s="13"/>
      <c r="B1028" s="27" t="s">
        <v>114</v>
      </c>
      <c r="C1028" s="10"/>
      <c r="D1028" s="53">
        <v>12.5</v>
      </c>
      <c r="E1028" s="54">
        <v>10</v>
      </c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</row>
    <row r="1029" spans="1:15" ht="13.5" customHeight="1" x14ac:dyDescent="0.2">
      <c r="A1029" s="13"/>
      <c r="B1029" s="27" t="s">
        <v>115</v>
      </c>
      <c r="C1029" s="10"/>
      <c r="D1029" s="51">
        <v>13.3</v>
      </c>
      <c r="E1029" s="52">
        <v>10</v>
      </c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</row>
    <row r="1030" spans="1:15" ht="13.5" customHeight="1" x14ac:dyDescent="0.2">
      <c r="A1030" s="13"/>
      <c r="B1030" s="13" t="s">
        <v>49</v>
      </c>
      <c r="C1030" s="10"/>
      <c r="D1030" s="53">
        <v>20.3</v>
      </c>
      <c r="E1030" s="54">
        <v>20</v>
      </c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</row>
    <row r="1031" spans="1:15" ht="13.5" customHeight="1" x14ac:dyDescent="0.2">
      <c r="A1031" s="13"/>
      <c r="B1031" s="13" t="s">
        <v>23</v>
      </c>
      <c r="C1031" s="10"/>
      <c r="D1031" s="51">
        <v>12</v>
      </c>
      <c r="E1031" s="52">
        <v>10</v>
      </c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</row>
    <row r="1032" spans="1:15" ht="13.5" customHeight="1" x14ac:dyDescent="0.2">
      <c r="A1032" s="13"/>
      <c r="B1032" s="13" t="s">
        <v>43</v>
      </c>
      <c r="C1032" s="10"/>
      <c r="D1032" s="57">
        <v>3.25</v>
      </c>
      <c r="E1032" s="58">
        <v>3</v>
      </c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</row>
    <row r="1033" spans="1:15" ht="13.5" customHeight="1" x14ac:dyDescent="0.2">
      <c r="A1033" s="13"/>
      <c r="B1033" s="13" t="s">
        <v>24</v>
      </c>
      <c r="C1033" s="10"/>
      <c r="D1033" s="53">
        <v>5</v>
      </c>
      <c r="E1033" s="54">
        <v>5</v>
      </c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</row>
    <row r="1034" spans="1:15" ht="13.5" customHeight="1" x14ac:dyDescent="0.2">
      <c r="A1034" s="13"/>
      <c r="B1034" s="13" t="s">
        <v>50</v>
      </c>
      <c r="C1034" s="10"/>
      <c r="D1034" s="51">
        <v>175</v>
      </c>
      <c r="E1034" s="52">
        <v>175</v>
      </c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</row>
    <row r="1035" spans="1:15" ht="13.5" customHeight="1" x14ac:dyDescent="0.2">
      <c r="A1035" s="13"/>
      <c r="B1035" s="13" t="s">
        <v>25</v>
      </c>
      <c r="C1035" s="10"/>
      <c r="D1035" s="53">
        <v>2.5</v>
      </c>
      <c r="E1035" s="54">
        <v>2.5</v>
      </c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</row>
    <row r="1036" spans="1:15" ht="13.5" customHeight="1" x14ac:dyDescent="0.2">
      <c r="A1036" s="13" t="s">
        <v>100</v>
      </c>
      <c r="B1036" s="31" t="s">
        <v>101</v>
      </c>
      <c r="C1036" s="10" t="s">
        <v>168</v>
      </c>
      <c r="D1036" s="10"/>
      <c r="E1036" s="10"/>
      <c r="F1036" s="10">
        <v>27.38</v>
      </c>
      <c r="G1036" s="10">
        <v>30.44</v>
      </c>
      <c r="H1036" s="10">
        <v>57.31</v>
      </c>
      <c r="I1036" s="10">
        <v>573.75</v>
      </c>
      <c r="J1036" s="10"/>
      <c r="K1036" s="10"/>
      <c r="L1036" s="10">
        <v>0.08</v>
      </c>
      <c r="M1036" s="10"/>
      <c r="N1036" s="10"/>
      <c r="O1036" s="10">
        <v>39.450000000000003</v>
      </c>
    </row>
    <row r="1037" spans="1:15" ht="13.5" customHeight="1" x14ac:dyDescent="0.2">
      <c r="A1037" s="13"/>
      <c r="B1037" s="13" t="s">
        <v>102</v>
      </c>
      <c r="C1037" s="10"/>
      <c r="D1037" s="59">
        <v>165</v>
      </c>
      <c r="E1037" s="60">
        <v>136</v>
      </c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</row>
    <row r="1038" spans="1:15" ht="13.5" customHeight="1" x14ac:dyDescent="0.2">
      <c r="A1038" s="13"/>
      <c r="B1038" s="13" t="s">
        <v>24</v>
      </c>
      <c r="C1038" s="10"/>
      <c r="D1038" s="51">
        <v>14</v>
      </c>
      <c r="E1038" s="52">
        <v>14</v>
      </c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</row>
    <row r="1039" spans="1:15" ht="13.5" customHeight="1" x14ac:dyDescent="0.2">
      <c r="A1039" s="13"/>
      <c r="B1039" s="25" t="s">
        <v>78</v>
      </c>
      <c r="C1039" s="10"/>
      <c r="D1039" s="53"/>
      <c r="E1039" s="54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</row>
    <row r="1040" spans="1:15" ht="13.5" customHeight="1" x14ac:dyDescent="0.2">
      <c r="A1040" s="13"/>
      <c r="B1040" s="27" t="s">
        <v>114</v>
      </c>
      <c r="C1040" s="10"/>
      <c r="D1040" s="51">
        <v>20</v>
      </c>
      <c r="E1040" s="52">
        <v>16</v>
      </c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</row>
    <row r="1041" spans="1:15" ht="13.5" customHeight="1" x14ac:dyDescent="0.2">
      <c r="A1041" s="13"/>
      <c r="B1041" s="27" t="s">
        <v>115</v>
      </c>
      <c r="C1041" s="10"/>
      <c r="D1041" s="57">
        <v>21.3</v>
      </c>
      <c r="E1041" s="58">
        <v>16</v>
      </c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</row>
    <row r="1042" spans="1:15" ht="13.5" customHeight="1" x14ac:dyDescent="0.2">
      <c r="A1042" s="13"/>
      <c r="B1042" s="19" t="s">
        <v>23</v>
      </c>
      <c r="C1042" s="10"/>
      <c r="D1042" s="53">
        <v>16</v>
      </c>
      <c r="E1042" s="54">
        <v>14</v>
      </c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</row>
    <row r="1043" spans="1:15" ht="13.5" customHeight="1" x14ac:dyDescent="0.2">
      <c r="A1043" s="13"/>
      <c r="B1043" s="19" t="s">
        <v>46</v>
      </c>
      <c r="C1043" s="10"/>
      <c r="D1043" s="51">
        <v>10</v>
      </c>
      <c r="E1043" s="52">
        <v>10</v>
      </c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</row>
    <row r="1044" spans="1:15" ht="13.5" customHeight="1" x14ac:dyDescent="0.2">
      <c r="A1044" s="13"/>
      <c r="B1044" s="13" t="s">
        <v>58</v>
      </c>
      <c r="C1044" s="10"/>
      <c r="D1044" s="53">
        <v>70</v>
      </c>
      <c r="E1044" s="54">
        <v>70</v>
      </c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</row>
    <row r="1045" spans="1:15" ht="13.5" customHeight="1" x14ac:dyDescent="0.2">
      <c r="A1045" s="13"/>
      <c r="B1045" s="13" t="s">
        <v>25</v>
      </c>
      <c r="C1045" s="10"/>
      <c r="D1045" s="51">
        <v>2</v>
      </c>
      <c r="E1045" s="52">
        <v>2</v>
      </c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</row>
    <row r="1046" spans="1:15" ht="13.5" customHeight="1" x14ac:dyDescent="0.2">
      <c r="A1046" s="13"/>
      <c r="B1046" s="11" t="s">
        <v>28</v>
      </c>
      <c r="C1046" s="10">
        <v>20</v>
      </c>
      <c r="D1046" s="9">
        <v>20</v>
      </c>
      <c r="E1046" s="10">
        <v>20</v>
      </c>
      <c r="F1046" s="10">
        <v>1.58</v>
      </c>
      <c r="G1046" s="10">
        <v>0.2</v>
      </c>
      <c r="H1046" s="10">
        <v>9.66</v>
      </c>
      <c r="I1046" s="10">
        <v>47</v>
      </c>
      <c r="J1046" s="10">
        <v>3.3000000000000002E-2</v>
      </c>
      <c r="K1046" s="10">
        <v>8.9999999999999993E-3</v>
      </c>
      <c r="L1046" s="10">
        <v>0</v>
      </c>
      <c r="M1046" s="10">
        <v>6</v>
      </c>
      <c r="N1046" s="10">
        <v>0.33</v>
      </c>
      <c r="O1046" s="10">
        <v>0.83</v>
      </c>
    </row>
    <row r="1047" spans="1:15" ht="13.5" customHeight="1" x14ac:dyDescent="0.2">
      <c r="A1047" s="13"/>
      <c r="B1047" s="11" t="s">
        <v>185</v>
      </c>
      <c r="C1047" s="10">
        <v>30</v>
      </c>
      <c r="D1047" s="9">
        <v>30</v>
      </c>
      <c r="E1047" s="10">
        <v>30</v>
      </c>
      <c r="F1047" s="10">
        <v>1.98</v>
      </c>
      <c r="G1047" s="10">
        <v>0.36</v>
      </c>
      <c r="H1047" s="10">
        <v>10.02</v>
      </c>
      <c r="I1047" s="10">
        <v>52.2</v>
      </c>
      <c r="J1047" s="10">
        <v>5.3999999999999999E-2</v>
      </c>
      <c r="K1047" s="10">
        <v>2.4E-2</v>
      </c>
      <c r="L1047" s="10">
        <v>0</v>
      </c>
      <c r="M1047" s="10">
        <v>14.4</v>
      </c>
      <c r="N1047" s="10">
        <v>15</v>
      </c>
      <c r="O1047" s="10">
        <v>1.74</v>
      </c>
    </row>
    <row r="1048" spans="1:15" ht="13.5" customHeight="1" x14ac:dyDescent="0.2">
      <c r="A1048" s="6" t="s">
        <v>203</v>
      </c>
      <c r="B1048" s="11" t="s">
        <v>204</v>
      </c>
      <c r="C1048" s="9">
        <v>200</v>
      </c>
      <c r="D1048" s="8"/>
      <c r="E1048" s="10"/>
      <c r="F1048" s="10">
        <v>0.68</v>
      </c>
      <c r="G1048" s="10">
        <v>0.28000000000000003</v>
      </c>
      <c r="H1048" s="10">
        <v>20.75</v>
      </c>
      <c r="I1048" s="10">
        <v>143.80000000000001</v>
      </c>
      <c r="J1048" s="10">
        <v>0.02</v>
      </c>
      <c r="K1048" s="10">
        <v>0</v>
      </c>
      <c r="L1048" s="10">
        <v>10</v>
      </c>
      <c r="M1048" s="10">
        <v>12</v>
      </c>
      <c r="N1048" s="10">
        <v>0.8</v>
      </c>
      <c r="O1048" s="10">
        <v>6.4</v>
      </c>
    </row>
    <row r="1049" spans="1:15" ht="13.5" customHeight="1" x14ac:dyDescent="0.2">
      <c r="A1049" s="6"/>
      <c r="B1049" s="13" t="s">
        <v>205</v>
      </c>
      <c r="C1049" s="8"/>
      <c r="D1049" s="9">
        <v>20</v>
      </c>
      <c r="E1049" s="10">
        <v>20</v>
      </c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</row>
    <row r="1050" spans="1:15" ht="13.5" customHeight="1" x14ac:dyDescent="0.2">
      <c r="A1050" s="6"/>
      <c r="B1050" s="19" t="s">
        <v>19</v>
      </c>
      <c r="C1050" s="18"/>
      <c r="D1050" s="9">
        <v>20</v>
      </c>
      <c r="E1050" s="10">
        <v>20</v>
      </c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</row>
    <row r="1051" spans="1:15" ht="13.5" customHeight="1" x14ac:dyDescent="0.2">
      <c r="A1051" s="6"/>
      <c r="B1051" s="13" t="s">
        <v>20</v>
      </c>
      <c r="C1051" s="18"/>
      <c r="D1051" s="9">
        <v>200</v>
      </c>
      <c r="E1051" s="10">
        <v>200</v>
      </c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</row>
    <row r="1052" spans="1:15" ht="13.5" customHeight="1" x14ac:dyDescent="0.2">
      <c r="A1052" s="82"/>
      <c r="B1052" s="82" t="s">
        <v>37</v>
      </c>
      <c r="C1052" s="85"/>
      <c r="D1052" s="85"/>
      <c r="E1052" s="85"/>
      <c r="F1052" s="85">
        <f t="shared" ref="F1052:O1052" si="17">SUM(F1021:F1051)</f>
        <v>37.109999999999992</v>
      </c>
      <c r="G1052" s="85">
        <f t="shared" si="17"/>
        <v>36.550000000000004</v>
      </c>
      <c r="H1052" s="85">
        <f t="shared" si="17"/>
        <v>114.05999999999999</v>
      </c>
      <c r="I1052" s="85">
        <f t="shared" si="17"/>
        <v>951.5</v>
      </c>
      <c r="J1052" s="85">
        <f t="shared" si="17"/>
        <v>0.25700000000000001</v>
      </c>
      <c r="K1052" s="85">
        <f t="shared" si="17"/>
        <v>0.10799999999999998</v>
      </c>
      <c r="L1052" s="85">
        <f t="shared" si="17"/>
        <v>15.89</v>
      </c>
      <c r="M1052" s="85">
        <f t="shared" si="17"/>
        <v>114.9</v>
      </c>
      <c r="N1052" s="85">
        <f t="shared" si="17"/>
        <v>18.38</v>
      </c>
      <c r="O1052" s="85">
        <f t="shared" si="17"/>
        <v>55.09</v>
      </c>
    </row>
    <row r="1053" spans="1:15" ht="13.5" customHeight="1" x14ac:dyDescent="0.2">
      <c r="A1053" s="110"/>
      <c r="B1053" s="110" t="s">
        <v>275</v>
      </c>
      <c r="C1053" s="111"/>
      <c r="D1053" s="111"/>
      <c r="E1053" s="111"/>
      <c r="F1053" s="111">
        <f>SUM(F1019,F1052)</f>
        <v>63.099999999999994</v>
      </c>
      <c r="G1053" s="111">
        <f>SUM(G1052,G1019)</f>
        <v>53.860000000000007</v>
      </c>
      <c r="H1053" s="111">
        <f>SUM(H1052,H1019)</f>
        <v>214.99</v>
      </c>
      <c r="I1053" s="111">
        <f>SUM(I1052,I1019)</f>
        <v>1592.5</v>
      </c>
      <c r="J1053" s="111"/>
      <c r="K1053" s="111"/>
      <c r="L1053" s="111">
        <f>SUM(L1052,L1019)</f>
        <v>37.980000000000004</v>
      </c>
      <c r="M1053" s="111"/>
      <c r="N1053" s="111"/>
      <c r="O1053" s="111">
        <f>SUM(O1052,O1019)</f>
        <v>127.42000000000002</v>
      </c>
    </row>
    <row r="1054" spans="1:15" ht="13.5" customHeight="1" x14ac:dyDescent="0.2">
      <c r="A1054" s="122" t="s">
        <v>276</v>
      </c>
      <c r="B1054" s="122"/>
      <c r="C1054" s="122"/>
      <c r="D1054" s="122"/>
      <c r="E1054" s="122"/>
      <c r="F1054" s="122"/>
      <c r="G1054" s="122"/>
      <c r="H1054" s="122"/>
      <c r="I1054" s="122"/>
      <c r="J1054" s="122"/>
      <c r="K1054" s="122"/>
      <c r="L1054" s="122"/>
      <c r="M1054" s="122"/>
      <c r="N1054" s="122"/>
      <c r="O1054" s="122"/>
    </row>
    <row r="1055" spans="1:15" ht="13.5" customHeight="1" x14ac:dyDescent="0.2">
      <c r="A1055" s="130" t="s">
        <v>182</v>
      </c>
      <c r="B1055" s="131"/>
      <c r="C1055" s="131"/>
      <c r="D1055" s="131"/>
      <c r="E1055" s="131"/>
      <c r="F1055" s="131"/>
      <c r="G1055" s="131"/>
      <c r="H1055" s="131"/>
      <c r="I1055" s="131"/>
      <c r="J1055" s="131"/>
      <c r="K1055" s="131"/>
      <c r="L1055" s="131"/>
      <c r="M1055" s="131"/>
      <c r="N1055" s="131"/>
      <c r="O1055" s="132"/>
    </row>
    <row r="1056" spans="1:15" ht="13.5" customHeight="1" x14ac:dyDescent="0.2">
      <c r="A1056" s="13" t="s">
        <v>99</v>
      </c>
      <c r="B1056" s="11" t="s">
        <v>159</v>
      </c>
      <c r="C1056" s="10" t="s">
        <v>160</v>
      </c>
      <c r="D1056" s="65"/>
      <c r="E1056" s="65"/>
      <c r="F1056" s="10">
        <v>16.64</v>
      </c>
      <c r="G1056" s="10">
        <v>15.34</v>
      </c>
      <c r="H1056" s="10">
        <v>30.29</v>
      </c>
      <c r="I1056" s="10">
        <v>165.63</v>
      </c>
      <c r="J1056" s="10">
        <v>0.03</v>
      </c>
      <c r="K1056" s="10">
        <v>0.01</v>
      </c>
      <c r="L1056" s="10">
        <v>1.3</v>
      </c>
      <c r="M1056" s="10">
        <v>25.6</v>
      </c>
      <c r="N1056" s="10">
        <v>1.44</v>
      </c>
      <c r="O1056" s="10">
        <v>27.17</v>
      </c>
    </row>
    <row r="1057" spans="1:15" ht="13.5" customHeight="1" x14ac:dyDescent="0.2">
      <c r="A1057" s="13"/>
      <c r="B1057" s="13" t="s">
        <v>63</v>
      </c>
      <c r="C1057" s="10"/>
      <c r="D1057" s="59">
        <v>123</v>
      </c>
      <c r="E1057" s="60">
        <v>74</v>
      </c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</row>
    <row r="1058" spans="1:15" ht="13.5" customHeight="1" x14ac:dyDescent="0.2">
      <c r="A1058" s="13"/>
      <c r="B1058" s="13" t="s">
        <v>97</v>
      </c>
      <c r="C1058" s="10"/>
      <c r="D1058" s="51">
        <v>18</v>
      </c>
      <c r="E1058" s="52">
        <v>18</v>
      </c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</row>
    <row r="1059" spans="1:15" ht="13.5" customHeight="1" x14ac:dyDescent="0.2">
      <c r="A1059" s="13"/>
      <c r="B1059" s="13" t="s">
        <v>20</v>
      </c>
      <c r="C1059" s="10"/>
      <c r="D1059" s="53">
        <v>26</v>
      </c>
      <c r="E1059" s="54">
        <v>26</v>
      </c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</row>
    <row r="1060" spans="1:15" ht="13.5" customHeight="1" x14ac:dyDescent="0.2">
      <c r="A1060" s="13"/>
      <c r="B1060" s="13" t="s">
        <v>98</v>
      </c>
      <c r="C1060" s="10"/>
      <c r="D1060" s="51">
        <v>4</v>
      </c>
      <c r="E1060" s="52">
        <v>4</v>
      </c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</row>
    <row r="1061" spans="1:15" ht="13.5" customHeight="1" x14ac:dyDescent="0.2">
      <c r="A1061" s="13"/>
      <c r="B1061" s="13" t="s">
        <v>33</v>
      </c>
      <c r="C1061" s="10"/>
      <c r="D1061" s="57">
        <v>10</v>
      </c>
      <c r="E1061" s="58">
        <v>10</v>
      </c>
      <c r="F1061" s="74"/>
      <c r="G1061" s="74"/>
      <c r="H1061" s="74"/>
      <c r="I1061" s="74"/>
      <c r="J1061" s="74"/>
      <c r="K1061" s="74"/>
      <c r="L1061" s="74"/>
      <c r="M1061" s="74"/>
      <c r="N1061" s="74"/>
      <c r="O1061" s="74"/>
    </row>
    <row r="1062" spans="1:15" ht="13.5" customHeight="1" x14ac:dyDescent="0.2">
      <c r="A1062" s="13"/>
      <c r="B1062" s="13" t="s">
        <v>24</v>
      </c>
      <c r="C1062" s="10"/>
      <c r="D1062" s="10">
        <v>6</v>
      </c>
      <c r="E1062" s="10">
        <v>6</v>
      </c>
      <c r="F1062" s="74"/>
      <c r="G1062" s="74"/>
      <c r="H1062" s="74"/>
      <c r="I1062" s="74"/>
      <c r="J1062" s="74"/>
      <c r="K1062" s="74"/>
      <c r="L1062" s="74"/>
      <c r="M1062" s="74"/>
      <c r="N1062" s="74"/>
      <c r="O1062" s="74"/>
    </row>
    <row r="1063" spans="1:15" ht="13.5" customHeight="1" x14ac:dyDescent="0.2">
      <c r="A1063" s="13"/>
      <c r="B1063" s="13" t="s">
        <v>32</v>
      </c>
      <c r="C1063" s="10"/>
      <c r="D1063" s="10">
        <v>5</v>
      </c>
      <c r="E1063" s="10">
        <v>5</v>
      </c>
      <c r="F1063" s="74"/>
      <c r="G1063" s="74"/>
      <c r="H1063" s="74"/>
      <c r="I1063" s="74"/>
      <c r="J1063" s="74"/>
      <c r="K1063" s="74"/>
      <c r="L1063" s="74"/>
      <c r="M1063" s="74"/>
      <c r="N1063" s="74"/>
      <c r="O1063" s="74"/>
    </row>
    <row r="1064" spans="1:15" ht="13.5" customHeight="1" x14ac:dyDescent="0.2">
      <c r="A1064" s="13"/>
      <c r="B1064" s="13" t="s">
        <v>25</v>
      </c>
      <c r="C1064" s="10"/>
      <c r="D1064" s="10">
        <v>0.12</v>
      </c>
      <c r="E1064" s="10">
        <v>0.12</v>
      </c>
      <c r="F1064" s="74"/>
      <c r="G1064" s="74"/>
      <c r="H1064" s="74"/>
      <c r="I1064" s="74"/>
      <c r="J1064" s="74"/>
      <c r="K1064" s="74"/>
      <c r="L1064" s="74"/>
      <c r="M1064" s="74"/>
      <c r="N1064" s="74"/>
      <c r="O1064" s="74"/>
    </row>
    <row r="1065" spans="1:15" ht="13.5" customHeight="1" x14ac:dyDescent="0.2">
      <c r="A1065" s="6" t="s">
        <v>96</v>
      </c>
      <c r="B1065" s="7" t="s">
        <v>94</v>
      </c>
      <c r="C1065" s="9">
        <v>150</v>
      </c>
      <c r="D1065" s="9"/>
      <c r="E1065" s="10"/>
      <c r="F1065" s="15">
        <v>3.13</v>
      </c>
      <c r="G1065" s="15">
        <v>5.56</v>
      </c>
      <c r="H1065" s="15">
        <v>14.38</v>
      </c>
      <c r="I1065" s="15">
        <v>120</v>
      </c>
      <c r="J1065" s="22"/>
      <c r="K1065" s="22"/>
      <c r="L1065" s="22">
        <v>24.99</v>
      </c>
      <c r="M1065" s="22"/>
      <c r="N1065" s="22"/>
      <c r="O1065" s="22">
        <v>13.66</v>
      </c>
    </row>
    <row r="1066" spans="1:15" ht="13.5" customHeight="1" x14ac:dyDescent="0.2">
      <c r="A1066" s="6"/>
      <c r="B1066" s="19" t="s">
        <v>82</v>
      </c>
      <c r="C1066" s="9"/>
      <c r="D1066" s="59">
        <v>215</v>
      </c>
      <c r="E1066" s="60">
        <v>172</v>
      </c>
      <c r="F1066" s="15"/>
      <c r="G1066" s="15"/>
      <c r="H1066" s="15"/>
      <c r="I1066" s="15"/>
      <c r="J1066" s="22"/>
      <c r="K1066" s="22"/>
      <c r="L1066" s="22"/>
      <c r="M1066" s="22"/>
      <c r="N1066" s="22"/>
      <c r="O1066" s="22"/>
    </row>
    <row r="1067" spans="1:15" ht="13.5" customHeight="1" x14ac:dyDescent="0.2">
      <c r="A1067" s="6"/>
      <c r="B1067" s="19" t="s">
        <v>24</v>
      </c>
      <c r="C1067" s="9"/>
      <c r="D1067" s="51">
        <v>5.2</v>
      </c>
      <c r="E1067" s="52">
        <v>5.2</v>
      </c>
      <c r="F1067" s="15"/>
      <c r="G1067" s="15"/>
      <c r="H1067" s="15"/>
      <c r="I1067" s="15"/>
      <c r="J1067" s="22"/>
      <c r="K1067" s="22"/>
      <c r="L1067" s="22"/>
      <c r="M1067" s="22"/>
      <c r="N1067" s="22"/>
      <c r="O1067" s="22"/>
    </row>
    <row r="1068" spans="1:15" ht="13.5" customHeight="1" x14ac:dyDescent="0.2">
      <c r="A1068" s="6"/>
      <c r="B1068" s="25" t="s">
        <v>78</v>
      </c>
      <c r="C1068" s="9"/>
      <c r="D1068" s="9"/>
      <c r="E1068" s="10"/>
      <c r="F1068" s="15"/>
      <c r="G1068" s="15"/>
      <c r="H1068" s="15"/>
      <c r="I1068" s="15"/>
      <c r="J1068" s="22"/>
      <c r="K1068" s="22"/>
      <c r="L1068" s="22"/>
      <c r="M1068" s="22"/>
      <c r="N1068" s="22"/>
      <c r="O1068" s="22"/>
    </row>
    <row r="1069" spans="1:15" ht="13.5" customHeight="1" x14ac:dyDescent="0.2">
      <c r="A1069" s="6"/>
      <c r="B1069" s="27" t="s">
        <v>114</v>
      </c>
      <c r="C1069" s="9"/>
      <c r="D1069" s="53">
        <v>3.7</v>
      </c>
      <c r="E1069" s="54">
        <v>3</v>
      </c>
      <c r="F1069" s="15"/>
      <c r="G1069" s="15"/>
      <c r="H1069" s="15"/>
      <c r="I1069" s="15"/>
      <c r="J1069" s="22"/>
      <c r="K1069" s="22"/>
      <c r="L1069" s="22"/>
      <c r="M1069" s="22"/>
      <c r="N1069" s="22"/>
      <c r="O1069" s="22"/>
    </row>
    <row r="1070" spans="1:15" ht="13.5" customHeight="1" x14ac:dyDescent="0.2">
      <c r="A1070" s="6"/>
      <c r="B1070" s="27" t="s">
        <v>115</v>
      </c>
      <c r="C1070" s="9"/>
      <c r="D1070" s="9">
        <v>4</v>
      </c>
      <c r="E1070" s="10">
        <v>3</v>
      </c>
      <c r="F1070" s="15"/>
      <c r="G1070" s="15"/>
      <c r="H1070" s="15"/>
      <c r="I1070" s="15"/>
      <c r="J1070" s="22"/>
      <c r="K1070" s="22"/>
      <c r="L1070" s="22"/>
      <c r="M1070" s="22"/>
      <c r="N1070" s="22"/>
      <c r="O1070" s="22"/>
    </row>
    <row r="1071" spans="1:15" ht="13.5" customHeight="1" x14ac:dyDescent="0.2">
      <c r="A1071" s="6"/>
      <c r="B1071" s="19" t="s">
        <v>23</v>
      </c>
      <c r="C1071" s="9"/>
      <c r="D1071" s="51">
        <v>7.2</v>
      </c>
      <c r="E1071" s="52">
        <v>6</v>
      </c>
      <c r="F1071" s="15"/>
      <c r="G1071" s="15"/>
      <c r="H1071" s="15"/>
      <c r="I1071" s="15"/>
      <c r="J1071" s="22"/>
      <c r="K1071" s="22"/>
      <c r="L1071" s="22"/>
      <c r="M1071" s="22"/>
      <c r="N1071" s="22"/>
      <c r="O1071" s="22"/>
    </row>
    <row r="1072" spans="1:15" ht="13.5" customHeight="1" x14ac:dyDescent="0.2">
      <c r="A1072" s="6"/>
      <c r="B1072" s="19" t="s">
        <v>46</v>
      </c>
      <c r="C1072" s="9"/>
      <c r="D1072" s="71">
        <v>9</v>
      </c>
      <c r="E1072" s="72">
        <v>9</v>
      </c>
      <c r="F1072" s="15"/>
      <c r="G1072" s="15"/>
      <c r="H1072" s="15"/>
      <c r="I1072" s="15"/>
      <c r="J1072" s="22"/>
      <c r="K1072" s="22"/>
      <c r="L1072" s="22"/>
      <c r="M1072" s="22"/>
      <c r="N1072" s="22"/>
      <c r="O1072" s="22"/>
    </row>
    <row r="1073" spans="1:15" ht="13.5" customHeight="1" x14ac:dyDescent="0.2">
      <c r="A1073" s="6"/>
      <c r="B1073" s="19" t="s">
        <v>95</v>
      </c>
      <c r="C1073" s="9"/>
      <c r="D1073" s="59">
        <v>0.12</v>
      </c>
      <c r="E1073" s="60">
        <v>0.12</v>
      </c>
      <c r="F1073" s="15"/>
      <c r="G1073" s="15"/>
      <c r="H1073" s="15"/>
      <c r="I1073" s="15"/>
      <c r="J1073" s="22"/>
      <c r="K1073" s="22"/>
      <c r="L1073" s="22"/>
      <c r="M1073" s="22"/>
      <c r="N1073" s="22"/>
      <c r="O1073" s="22"/>
    </row>
    <row r="1074" spans="1:15" ht="13.5" customHeight="1" x14ac:dyDescent="0.2">
      <c r="A1074" s="6"/>
      <c r="B1074" s="19" t="s">
        <v>27</v>
      </c>
      <c r="C1074" s="9"/>
      <c r="D1074" s="51">
        <v>1.7</v>
      </c>
      <c r="E1074" s="52">
        <v>1.7</v>
      </c>
      <c r="F1074" s="15"/>
      <c r="G1074" s="15"/>
      <c r="H1074" s="15"/>
      <c r="I1074" s="15"/>
      <c r="J1074" s="22"/>
      <c r="K1074" s="22"/>
      <c r="L1074" s="22"/>
      <c r="M1074" s="22"/>
      <c r="N1074" s="22"/>
      <c r="O1074" s="22"/>
    </row>
    <row r="1075" spans="1:15" ht="13.5" customHeight="1" x14ac:dyDescent="0.2">
      <c r="A1075" s="6"/>
      <c r="B1075" s="19" t="s">
        <v>19</v>
      </c>
      <c r="C1075" s="9"/>
      <c r="D1075" s="53">
        <v>4.5</v>
      </c>
      <c r="E1075" s="54">
        <v>4.5</v>
      </c>
      <c r="F1075" s="15"/>
      <c r="G1075" s="15"/>
      <c r="H1075" s="15"/>
      <c r="I1075" s="15"/>
      <c r="J1075" s="22"/>
      <c r="K1075" s="22"/>
      <c r="L1075" s="22"/>
      <c r="M1075" s="22"/>
      <c r="N1075" s="22"/>
      <c r="O1075" s="22"/>
    </row>
    <row r="1076" spans="1:15" ht="13.5" customHeight="1" x14ac:dyDescent="0.2">
      <c r="A1076" s="6"/>
      <c r="B1076" s="19" t="s">
        <v>25</v>
      </c>
      <c r="C1076" s="9"/>
      <c r="D1076" s="51">
        <v>1.5</v>
      </c>
      <c r="E1076" s="52">
        <v>1.5</v>
      </c>
      <c r="F1076" s="15"/>
      <c r="G1076" s="15"/>
      <c r="H1076" s="15"/>
      <c r="I1076" s="15"/>
      <c r="J1076" s="22"/>
      <c r="K1076" s="22"/>
      <c r="L1076" s="22"/>
      <c r="M1076" s="22"/>
      <c r="N1076" s="22"/>
      <c r="O1076" s="22"/>
    </row>
    <row r="1077" spans="1:15" ht="13.5" customHeight="1" x14ac:dyDescent="0.2">
      <c r="A1077" s="6"/>
      <c r="B1077" s="19" t="s">
        <v>44</v>
      </c>
      <c r="C1077" s="9"/>
      <c r="D1077" s="57">
        <v>1.2E-2</v>
      </c>
      <c r="E1077" s="58">
        <v>1.2E-2</v>
      </c>
      <c r="F1077" s="10"/>
      <c r="G1077" s="10"/>
      <c r="H1077" s="10"/>
      <c r="I1077" s="10"/>
      <c r="J1077" s="22"/>
      <c r="K1077" s="22"/>
      <c r="L1077" s="22"/>
      <c r="M1077" s="22"/>
      <c r="N1077" s="22"/>
      <c r="O1077" s="22"/>
    </row>
    <row r="1078" spans="1:15" ht="13.5" customHeight="1" x14ac:dyDescent="0.2">
      <c r="A1078" s="13"/>
      <c r="B1078" s="11" t="s">
        <v>28</v>
      </c>
      <c r="C1078" s="9">
        <v>30</v>
      </c>
      <c r="D1078" s="9">
        <v>30</v>
      </c>
      <c r="E1078" s="10">
        <v>30</v>
      </c>
      <c r="F1078" s="10">
        <v>2.37</v>
      </c>
      <c r="G1078" s="10">
        <v>0.3</v>
      </c>
      <c r="H1078" s="10">
        <v>14.49</v>
      </c>
      <c r="I1078" s="10">
        <v>70.5</v>
      </c>
      <c r="J1078" s="10">
        <v>4.3999999999999997E-2</v>
      </c>
      <c r="K1078" s="10">
        <v>1.2E-2</v>
      </c>
      <c r="L1078" s="10">
        <v>0</v>
      </c>
      <c r="M1078" s="79"/>
      <c r="N1078" s="79"/>
      <c r="O1078" s="15">
        <v>1.25</v>
      </c>
    </row>
    <row r="1079" spans="1:15" ht="13.5" customHeight="1" x14ac:dyDescent="0.2">
      <c r="A1079" s="6" t="s">
        <v>231</v>
      </c>
      <c r="B1079" s="7" t="s">
        <v>232</v>
      </c>
      <c r="C1079" s="9">
        <v>50</v>
      </c>
      <c r="D1079" s="48"/>
      <c r="E1079" s="48"/>
      <c r="F1079" s="10">
        <v>0.4</v>
      </c>
      <c r="G1079" s="10">
        <v>0</v>
      </c>
      <c r="H1079" s="10">
        <v>1.7</v>
      </c>
      <c r="I1079" s="10">
        <v>8</v>
      </c>
      <c r="J1079" s="22"/>
      <c r="K1079" s="22"/>
      <c r="L1079" s="22">
        <v>1.5</v>
      </c>
      <c r="M1079" s="22"/>
      <c r="N1079" s="22"/>
      <c r="O1079" s="22">
        <v>4.7300000000000004</v>
      </c>
    </row>
    <row r="1080" spans="1:15" ht="13.5" customHeight="1" x14ac:dyDescent="0.2">
      <c r="A1080" s="6"/>
      <c r="B1080" s="19" t="s">
        <v>233</v>
      </c>
      <c r="C1080" s="9"/>
      <c r="D1080" s="105">
        <v>52.6</v>
      </c>
      <c r="E1080" s="48">
        <v>50</v>
      </c>
      <c r="F1080" s="10"/>
      <c r="G1080" s="10"/>
      <c r="H1080" s="10"/>
      <c r="I1080" s="10"/>
      <c r="J1080" s="22"/>
      <c r="K1080" s="22"/>
      <c r="L1080" s="22"/>
      <c r="M1080" s="22"/>
      <c r="N1080" s="22"/>
      <c r="O1080" s="22"/>
    </row>
    <row r="1081" spans="1:15" ht="13.5" customHeight="1" x14ac:dyDescent="0.2">
      <c r="A1081" s="13" t="s">
        <v>191</v>
      </c>
      <c r="B1081" s="11" t="s">
        <v>192</v>
      </c>
      <c r="C1081" s="10" t="s">
        <v>193</v>
      </c>
      <c r="D1081" s="10"/>
      <c r="E1081" s="10"/>
      <c r="F1081" s="10">
        <v>0.09</v>
      </c>
      <c r="G1081" s="10">
        <v>0.01</v>
      </c>
      <c r="H1081" s="10">
        <v>16</v>
      </c>
      <c r="I1081" s="10">
        <v>60</v>
      </c>
      <c r="J1081" s="10">
        <v>0</v>
      </c>
      <c r="K1081" s="10">
        <v>0</v>
      </c>
      <c r="L1081" s="10">
        <v>1.89</v>
      </c>
      <c r="M1081" s="24">
        <v>0</v>
      </c>
      <c r="N1081" s="24">
        <v>0</v>
      </c>
      <c r="O1081" s="24">
        <v>2.37</v>
      </c>
    </row>
    <row r="1082" spans="1:15" ht="13.5" customHeight="1" x14ac:dyDescent="0.2">
      <c r="A1082" s="94"/>
      <c r="B1082" s="13" t="s">
        <v>194</v>
      </c>
      <c r="C1082" s="95"/>
      <c r="D1082" s="10">
        <v>0.5</v>
      </c>
      <c r="E1082" s="10">
        <v>0.5</v>
      </c>
      <c r="F1082" s="95"/>
      <c r="G1082" s="95"/>
      <c r="H1082" s="95"/>
      <c r="I1082" s="95"/>
      <c r="J1082" s="95"/>
      <c r="K1082" s="95"/>
      <c r="L1082" s="95"/>
      <c r="M1082" s="114"/>
      <c r="N1082" s="114"/>
      <c r="O1082" s="114"/>
    </row>
    <row r="1083" spans="1:15" ht="13.5" customHeight="1" x14ac:dyDescent="0.2">
      <c r="A1083" s="11"/>
      <c r="B1083" s="13" t="s">
        <v>20</v>
      </c>
      <c r="C1083" s="114"/>
      <c r="D1083" s="10">
        <v>216</v>
      </c>
      <c r="E1083" s="10">
        <v>200</v>
      </c>
      <c r="F1083" s="114"/>
      <c r="G1083" s="114"/>
      <c r="H1083" s="114"/>
      <c r="I1083" s="114"/>
      <c r="J1083" s="114"/>
      <c r="K1083" s="114"/>
      <c r="L1083" s="114"/>
      <c r="M1083" s="62"/>
      <c r="N1083" s="62"/>
      <c r="O1083" s="62"/>
    </row>
    <row r="1084" spans="1:15" ht="13.5" customHeight="1" x14ac:dyDescent="0.2">
      <c r="A1084" s="11"/>
      <c r="B1084" s="13" t="s">
        <v>19</v>
      </c>
      <c r="C1084" s="114"/>
      <c r="D1084" s="10">
        <v>15</v>
      </c>
      <c r="E1084" s="10">
        <v>15</v>
      </c>
      <c r="F1084" s="114"/>
      <c r="G1084" s="114"/>
      <c r="H1084" s="114"/>
      <c r="I1084" s="114"/>
      <c r="J1084" s="114"/>
      <c r="K1084" s="114"/>
      <c r="L1084" s="114"/>
      <c r="M1084" s="10"/>
      <c r="N1084" s="10"/>
      <c r="O1084" s="10"/>
    </row>
    <row r="1085" spans="1:15" ht="13.5" customHeight="1" x14ac:dyDescent="0.2">
      <c r="A1085" s="13"/>
      <c r="B1085" s="13" t="s">
        <v>195</v>
      </c>
      <c r="C1085" s="10"/>
      <c r="D1085" s="10">
        <v>8</v>
      </c>
      <c r="E1085" s="10">
        <v>7</v>
      </c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</row>
    <row r="1086" spans="1:15" ht="13.5" customHeight="1" x14ac:dyDescent="0.2">
      <c r="A1086" s="82"/>
      <c r="B1086" s="82" t="s">
        <v>181</v>
      </c>
      <c r="C1086" s="85"/>
      <c r="D1086" s="85"/>
      <c r="E1086" s="85"/>
      <c r="F1086" s="92">
        <f t="shared" ref="F1086:O1086" si="18">SUM(F1056:F1085)</f>
        <v>22.63</v>
      </c>
      <c r="G1086" s="85">
        <f t="shared" si="18"/>
        <v>21.21</v>
      </c>
      <c r="H1086" s="85">
        <f t="shared" si="18"/>
        <v>76.860000000000014</v>
      </c>
      <c r="I1086" s="85">
        <f t="shared" si="18"/>
        <v>424.13</v>
      </c>
      <c r="J1086" s="85">
        <f t="shared" si="18"/>
        <v>7.3999999999999996E-2</v>
      </c>
      <c r="K1086" s="85">
        <f t="shared" si="18"/>
        <v>2.1999999999999999E-2</v>
      </c>
      <c r="L1086" s="85">
        <f t="shared" si="18"/>
        <v>29.68</v>
      </c>
      <c r="M1086" s="85">
        <f t="shared" si="18"/>
        <v>25.6</v>
      </c>
      <c r="N1086" s="85">
        <f t="shared" si="18"/>
        <v>1.44</v>
      </c>
      <c r="O1086" s="85">
        <f t="shared" si="18"/>
        <v>49.18</v>
      </c>
    </row>
    <row r="1087" spans="1:15" ht="13.5" customHeight="1" x14ac:dyDescent="0.2">
      <c r="A1087" s="130" t="s">
        <v>183</v>
      </c>
      <c r="B1087" s="131"/>
      <c r="C1087" s="131"/>
      <c r="D1087" s="131"/>
      <c r="E1087" s="131"/>
      <c r="F1087" s="131"/>
      <c r="G1087" s="131"/>
      <c r="H1087" s="131"/>
      <c r="I1087" s="131"/>
      <c r="J1087" s="131"/>
      <c r="K1087" s="131"/>
      <c r="L1087" s="131"/>
      <c r="M1087" s="131"/>
      <c r="N1087" s="131"/>
      <c r="O1087" s="132"/>
    </row>
    <row r="1088" spans="1:15" ht="13.5" customHeight="1" x14ac:dyDescent="0.2">
      <c r="A1088" s="13" t="s">
        <v>154</v>
      </c>
      <c r="B1088" s="11" t="s">
        <v>155</v>
      </c>
      <c r="C1088" s="15">
        <v>250</v>
      </c>
      <c r="D1088" s="10"/>
      <c r="E1088" s="10"/>
      <c r="F1088" s="15">
        <v>2.1800000000000002</v>
      </c>
      <c r="G1088" s="15">
        <v>4.3899999999999997</v>
      </c>
      <c r="H1088" s="15">
        <v>14.29</v>
      </c>
      <c r="I1088" s="15">
        <v>91.5</v>
      </c>
      <c r="J1088" s="15"/>
      <c r="K1088" s="15"/>
      <c r="L1088" s="15">
        <v>8.25</v>
      </c>
      <c r="M1088" s="15"/>
      <c r="N1088" s="15"/>
      <c r="O1088" s="15">
        <v>5.79</v>
      </c>
    </row>
    <row r="1089" spans="1:15" ht="13.5" customHeight="1" x14ac:dyDescent="0.2">
      <c r="A1089" s="13"/>
      <c r="B1089" s="25" t="s">
        <v>85</v>
      </c>
      <c r="C1089" s="10"/>
      <c r="D1089" s="48"/>
      <c r="E1089" s="48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</row>
    <row r="1090" spans="1:15" ht="13.5" customHeight="1" x14ac:dyDescent="0.2">
      <c r="A1090" s="13"/>
      <c r="B1090" s="27" t="s">
        <v>74</v>
      </c>
      <c r="C1090" s="10"/>
      <c r="D1090" s="51">
        <v>100</v>
      </c>
      <c r="E1090" s="52">
        <v>75</v>
      </c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</row>
    <row r="1091" spans="1:15" ht="13.5" customHeight="1" x14ac:dyDescent="0.2">
      <c r="A1091" s="13"/>
      <c r="B1091" s="26" t="s">
        <v>75</v>
      </c>
      <c r="C1091" s="10"/>
      <c r="D1091" s="53">
        <v>107</v>
      </c>
      <c r="E1091" s="54">
        <v>75</v>
      </c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</row>
    <row r="1092" spans="1:15" ht="13.5" customHeight="1" x14ac:dyDescent="0.2">
      <c r="A1092" s="13"/>
      <c r="B1092" s="26" t="s">
        <v>76</v>
      </c>
      <c r="C1092" s="10"/>
      <c r="D1092" s="51">
        <v>115.4</v>
      </c>
      <c r="E1092" s="52">
        <v>75</v>
      </c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</row>
    <row r="1093" spans="1:15" ht="13.5" customHeight="1" x14ac:dyDescent="0.2">
      <c r="A1093" s="13"/>
      <c r="B1093" s="26" t="s">
        <v>77</v>
      </c>
      <c r="C1093" s="10"/>
      <c r="D1093" s="57">
        <v>125</v>
      </c>
      <c r="E1093" s="58">
        <v>75</v>
      </c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</row>
    <row r="1094" spans="1:15" ht="13.5" customHeight="1" x14ac:dyDescent="0.2">
      <c r="A1094" s="13"/>
      <c r="B1094" s="25" t="s">
        <v>78</v>
      </c>
      <c r="C1094" s="10"/>
      <c r="D1094" s="48"/>
      <c r="E1094" s="48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</row>
    <row r="1095" spans="1:15" ht="13.5" customHeight="1" x14ac:dyDescent="0.2">
      <c r="A1095" s="13"/>
      <c r="B1095" s="27" t="s">
        <v>114</v>
      </c>
      <c r="C1095" s="10"/>
      <c r="D1095" s="51">
        <v>12.5</v>
      </c>
      <c r="E1095" s="52">
        <v>10</v>
      </c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</row>
    <row r="1096" spans="1:15" ht="13.5" customHeight="1" x14ac:dyDescent="0.2">
      <c r="A1096" s="13"/>
      <c r="B1096" s="27" t="s">
        <v>115</v>
      </c>
      <c r="C1096" s="10"/>
      <c r="D1096" s="53">
        <v>13.3</v>
      </c>
      <c r="E1096" s="54">
        <v>10</v>
      </c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</row>
    <row r="1097" spans="1:15" ht="13.5" customHeight="1" x14ac:dyDescent="0.2">
      <c r="A1097" s="13"/>
      <c r="B1097" s="19" t="s">
        <v>23</v>
      </c>
      <c r="C1097" s="10"/>
      <c r="D1097" s="48">
        <v>12</v>
      </c>
      <c r="E1097" s="48">
        <v>10</v>
      </c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</row>
    <row r="1098" spans="1:15" ht="13.5" customHeight="1" x14ac:dyDescent="0.2">
      <c r="A1098" s="13"/>
      <c r="B1098" s="13" t="s">
        <v>156</v>
      </c>
      <c r="C1098" s="10"/>
      <c r="D1098" s="48">
        <v>5</v>
      </c>
      <c r="E1098" s="48">
        <v>5</v>
      </c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</row>
    <row r="1099" spans="1:15" ht="13.5" customHeight="1" x14ac:dyDescent="0.2">
      <c r="A1099" s="13"/>
      <c r="B1099" s="13" t="s">
        <v>24</v>
      </c>
      <c r="C1099" s="10"/>
      <c r="D1099" s="48">
        <v>2.5</v>
      </c>
      <c r="E1099" s="48">
        <v>2.5</v>
      </c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</row>
    <row r="1100" spans="1:15" ht="13.5" customHeight="1" x14ac:dyDescent="0.2">
      <c r="A1100" s="13"/>
      <c r="B1100" s="13" t="s">
        <v>20</v>
      </c>
      <c r="C1100" s="10"/>
      <c r="D1100" s="48">
        <v>175</v>
      </c>
      <c r="E1100" s="48">
        <v>175</v>
      </c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</row>
    <row r="1101" spans="1:15" ht="13.5" customHeight="1" x14ac:dyDescent="0.2">
      <c r="A1101" s="13"/>
      <c r="B1101" s="13" t="s">
        <v>25</v>
      </c>
      <c r="C1101" s="10"/>
      <c r="D1101" s="48">
        <v>2.5</v>
      </c>
      <c r="E1101" s="48">
        <v>2.5</v>
      </c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</row>
    <row r="1102" spans="1:15" ht="26.25" customHeight="1" x14ac:dyDescent="0.2">
      <c r="A1102" s="17" t="s">
        <v>142</v>
      </c>
      <c r="B1102" s="11" t="s">
        <v>153</v>
      </c>
      <c r="C1102" s="15" t="s">
        <v>166</v>
      </c>
      <c r="D1102" s="17"/>
      <c r="E1102" s="17"/>
      <c r="F1102" s="15">
        <v>18.18</v>
      </c>
      <c r="G1102" s="15">
        <v>20.88</v>
      </c>
      <c r="H1102" s="15">
        <v>22.98</v>
      </c>
      <c r="I1102" s="15">
        <v>353.33</v>
      </c>
      <c r="J1102" s="15"/>
      <c r="K1102" s="15"/>
      <c r="L1102" s="15">
        <v>1.02</v>
      </c>
      <c r="M1102" s="15"/>
      <c r="N1102" s="15"/>
      <c r="O1102" s="15">
        <v>38.07</v>
      </c>
    </row>
    <row r="1103" spans="1:15" ht="13.5" customHeight="1" x14ac:dyDescent="0.2">
      <c r="A1103" s="13"/>
      <c r="B1103" s="13" t="s">
        <v>68</v>
      </c>
      <c r="C1103" s="10"/>
      <c r="D1103" s="48">
        <v>66</v>
      </c>
      <c r="E1103" s="48">
        <v>63.3</v>
      </c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</row>
    <row r="1104" spans="1:15" ht="13.5" customHeight="1" x14ac:dyDescent="0.2">
      <c r="A1104" s="11"/>
      <c r="B1104" s="13" t="s">
        <v>58</v>
      </c>
      <c r="C1104" s="77"/>
      <c r="D1104" s="48">
        <v>8.3000000000000007</v>
      </c>
      <c r="E1104" s="48">
        <v>8.3000000000000007</v>
      </c>
      <c r="F1104" s="77"/>
      <c r="G1104" s="77"/>
      <c r="H1104" s="77"/>
      <c r="I1104" s="77"/>
      <c r="J1104" s="77"/>
      <c r="K1104" s="77"/>
      <c r="L1104" s="77"/>
      <c r="M1104" s="77"/>
      <c r="N1104" s="77"/>
      <c r="O1104" s="77"/>
    </row>
    <row r="1105" spans="1:15" ht="13.5" customHeight="1" x14ac:dyDescent="0.2">
      <c r="A1105" s="13"/>
      <c r="B1105" s="13" t="s">
        <v>42</v>
      </c>
      <c r="C1105" s="10"/>
      <c r="D1105" s="48">
        <v>10</v>
      </c>
      <c r="E1105" s="48">
        <v>10</v>
      </c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</row>
    <row r="1106" spans="1:15" ht="13.5" customHeight="1" x14ac:dyDescent="0.2">
      <c r="A1106" s="13"/>
      <c r="B1106" s="13" t="s">
        <v>23</v>
      </c>
      <c r="C1106" s="10"/>
      <c r="D1106" s="48">
        <v>35</v>
      </c>
      <c r="E1106" s="48">
        <v>30</v>
      </c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</row>
    <row r="1107" spans="1:15" ht="13.5" customHeight="1" x14ac:dyDescent="0.2">
      <c r="A1107" s="13"/>
      <c r="B1107" s="17" t="s">
        <v>24</v>
      </c>
      <c r="C1107" s="10"/>
      <c r="D1107" s="48">
        <v>5</v>
      </c>
      <c r="E1107" s="48">
        <v>5</v>
      </c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</row>
    <row r="1108" spans="1:15" ht="13.5" customHeight="1" x14ac:dyDescent="0.2">
      <c r="A1108" s="13"/>
      <c r="B1108" s="13" t="s">
        <v>27</v>
      </c>
      <c r="C1108" s="10"/>
      <c r="D1108" s="10">
        <v>6.7</v>
      </c>
      <c r="E1108" s="10">
        <v>6.7</v>
      </c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</row>
    <row r="1109" spans="1:15" ht="13.5" customHeight="1" x14ac:dyDescent="0.2">
      <c r="A1109" s="13"/>
      <c r="B1109" s="13" t="s">
        <v>24</v>
      </c>
      <c r="C1109" s="10"/>
      <c r="D1109" s="10">
        <v>5</v>
      </c>
      <c r="E1109" s="10">
        <v>5</v>
      </c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</row>
    <row r="1110" spans="1:15" ht="13.5" customHeight="1" x14ac:dyDescent="0.2">
      <c r="A1110" s="13"/>
      <c r="B1110" s="13" t="s">
        <v>93</v>
      </c>
      <c r="C1110" s="10"/>
      <c r="D1110" s="48"/>
      <c r="E1110" s="48">
        <v>50</v>
      </c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</row>
    <row r="1111" spans="1:15" ht="13.5" customHeight="1" x14ac:dyDescent="0.2">
      <c r="A1111" s="13"/>
      <c r="B1111" s="13" t="s">
        <v>26</v>
      </c>
      <c r="C1111" s="10"/>
      <c r="D1111" s="48">
        <v>12.5</v>
      </c>
      <c r="E1111" s="48">
        <v>12.5</v>
      </c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</row>
    <row r="1112" spans="1:15" ht="13.5" customHeight="1" x14ac:dyDescent="0.2">
      <c r="A1112" s="13"/>
      <c r="B1112" s="13" t="s">
        <v>27</v>
      </c>
      <c r="C1112" s="10"/>
      <c r="D1112" s="48">
        <v>3.75</v>
      </c>
      <c r="E1112" s="48">
        <v>3.75</v>
      </c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</row>
    <row r="1113" spans="1:15" ht="13.5" customHeight="1" x14ac:dyDescent="0.2">
      <c r="A1113" s="13"/>
      <c r="B1113" s="13" t="s">
        <v>42</v>
      </c>
      <c r="C1113" s="10"/>
      <c r="D1113" s="48">
        <v>37.5</v>
      </c>
      <c r="E1113" s="48">
        <v>37.5</v>
      </c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</row>
    <row r="1114" spans="1:15" ht="13.5" customHeight="1" x14ac:dyDescent="0.2">
      <c r="A1114" s="6"/>
      <c r="B1114" s="19" t="s">
        <v>69</v>
      </c>
      <c r="C1114" s="9"/>
      <c r="D1114" s="9">
        <v>5</v>
      </c>
      <c r="E1114" s="10">
        <v>5</v>
      </c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</row>
    <row r="1115" spans="1:15" ht="13.5" customHeight="1" x14ac:dyDescent="0.2">
      <c r="A1115" s="6"/>
      <c r="B1115" s="19" t="s">
        <v>25</v>
      </c>
      <c r="C1115" s="9"/>
      <c r="D1115" s="9">
        <v>1.5</v>
      </c>
      <c r="E1115" s="10">
        <v>1.5</v>
      </c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</row>
    <row r="1116" spans="1:15" ht="13.5" customHeight="1" x14ac:dyDescent="0.2">
      <c r="A1116" s="13" t="s">
        <v>54</v>
      </c>
      <c r="B1116" s="11" t="s">
        <v>55</v>
      </c>
      <c r="C1116" s="10" t="s">
        <v>184</v>
      </c>
      <c r="D1116" s="10"/>
      <c r="E1116" s="10"/>
      <c r="F1116" s="10">
        <v>4.78</v>
      </c>
      <c r="G1116" s="10">
        <v>5.0599999999999996</v>
      </c>
      <c r="H1116" s="10">
        <v>26.65</v>
      </c>
      <c r="I1116" s="10">
        <v>171.25</v>
      </c>
      <c r="J1116" s="10">
        <v>5.1999999999999998E-2</v>
      </c>
      <c r="K1116" s="10">
        <v>1.2999999999999999E-2</v>
      </c>
      <c r="L1116" s="10">
        <v>0</v>
      </c>
      <c r="M1116" s="10"/>
      <c r="N1116" s="10"/>
      <c r="O1116" s="10">
        <v>6.78</v>
      </c>
    </row>
    <row r="1117" spans="1:15" ht="13.5" customHeight="1" x14ac:dyDescent="0.2">
      <c r="A1117" s="13"/>
      <c r="B1117" s="13" t="s">
        <v>56</v>
      </c>
      <c r="C1117" s="10"/>
      <c r="D1117" s="10">
        <v>52.5</v>
      </c>
      <c r="E1117" s="10">
        <v>52.5</v>
      </c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</row>
    <row r="1118" spans="1:15" ht="13.5" customHeight="1" x14ac:dyDescent="0.2">
      <c r="A1118" s="13"/>
      <c r="B1118" s="13" t="s">
        <v>32</v>
      </c>
      <c r="C1118" s="10"/>
      <c r="D1118" s="10">
        <v>5</v>
      </c>
      <c r="E1118" s="10">
        <v>5</v>
      </c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</row>
    <row r="1119" spans="1:15" ht="13.5" customHeight="1" x14ac:dyDescent="0.2">
      <c r="A1119" s="10"/>
      <c r="B1119" s="19" t="s">
        <v>86</v>
      </c>
      <c r="C1119" s="10"/>
      <c r="D1119" s="9">
        <v>2.5</v>
      </c>
      <c r="E1119" s="10">
        <v>2.5</v>
      </c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</row>
    <row r="1120" spans="1:15" ht="13.5" customHeight="1" x14ac:dyDescent="0.2">
      <c r="A1120" s="10"/>
      <c r="B1120" s="11" t="s">
        <v>28</v>
      </c>
      <c r="C1120" s="10">
        <v>20</v>
      </c>
      <c r="D1120" s="9">
        <v>20</v>
      </c>
      <c r="E1120" s="10">
        <v>20</v>
      </c>
      <c r="F1120" s="10">
        <v>1.58</v>
      </c>
      <c r="G1120" s="10">
        <v>0.2</v>
      </c>
      <c r="H1120" s="10">
        <v>9.66</v>
      </c>
      <c r="I1120" s="10">
        <v>47</v>
      </c>
      <c r="J1120" s="10">
        <v>3.3000000000000002E-2</v>
      </c>
      <c r="K1120" s="10">
        <v>8.9999999999999993E-3</v>
      </c>
      <c r="L1120" s="10">
        <v>0</v>
      </c>
      <c r="M1120" s="10">
        <v>6</v>
      </c>
      <c r="N1120" s="10">
        <v>0.33</v>
      </c>
      <c r="O1120" s="10">
        <v>0.83</v>
      </c>
    </row>
    <row r="1121" spans="1:15" ht="13.5" customHeight="1" x14ac:dyDescent="0.2">
      <c r="A1121" s="11"/>
      <c r="B1121" s="11" t="s">
        <v>185</v>
      </c>
      <c r="C1121" s="10">
        <v>30</v>
      </c>
      <c r="D1121" s="9">
        <v>30</v>
      </c>
      <c r="E1121" s="10">
        <v>30</v>
      </c>
      <c r="F1121" s="10">
        <v>1.98</v>
      </c>
      <c r="G1121" s="10">
        <v>0.36</v>
      </c>
      <c r="H1121" s="10">
        <v>10.02</v>
      </c>
      <c r="I1121" s="10">
        <v>52.2</v>
      </c>
      <c r="J1121" s="10">
        <v>5.3999999999999999E-2</v>
      </c>
      <c r="K1121" s="10">
        <v>2.4E-2</v>
      </c>
      <c r="L1121" s="10">
        <v>0</v>
      </c>
      <c r="M1121" s="10">
        <v>14.4</v>
      </c>
      <c r="N1121" s="10">
        <v>15</v>
      </c>
      <c r="O1121" s="10">
        <v>1.74</v>
      </c>
    </row>
    <row r="1122" spans="1:15" ht="13.5" customHeight="1" x14ac:dyDescent="0.2">
      <c r="A1122" s="10" t="s">
        <v>221</v>
      </c>
      <c r="B1122" s="11" t="s">
        <v>222</v>
      </c>
      <c r="C1122" s="10">
        <v>200</v>
      </c>
      <c r="D1122" s="10"/>
      <c r="E1122" s="10"/>
      <c r="F1122" s="10">
        <v>0.28000000000000003</v>
      </c>
      <c r="G1122" s="10">
        <v>0.06</v>
      </c>
      <c r="H1122" s="10">
        <v>27.88</v>
      </c>
      <c r="I1122" s="10">
        <v>113.15</v>
      </c>
      <c r="J1122" s="10">
        <v>0.02</v>
      </c>
      <c r="K1122" s="10">
        <v>0</v>
      </c>
      <c r="L1122" s="10">
        <v>5.6</v>
      </c>
      <c r="M1122" s="10">
        <v>18</v>
      </c>
      <c r="N1122" s="10">
        <v>0.9</v>
      </c>
      <c r="O1122" s="10">
        <v>4.63</v>
      </c>
    </row>
    <row r="1123" spans="1:15" ht="13.5" customHeight="1" x14ac:dyDescent="0.2">
      <c r="A1123" s="10"/>
      <c r="B1123" s="13" t="s">
        <v>223</v>
      </c>
      <c r="C1123" s="10"/>
      <c r="D1123" s="10">
        <v>20</v>
      </c>
      <c r="E1123" s="10">
        <v>50</v>
      </c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</row>
    <row r="1124" spans="1:15" ht="13.5" customHeight="1" x14ac:dyDescent="0.2">
      <c r="A1124" s="10"/>
      <c r="B1124" s="13" t="s">
        <v>20</v>
      </c>
      <c r="C1124" s="10"/>
      <c r="D1124" s="10">
        <v>200</v>
      </c>
      <c r="E1124" s="10">
        <v>200</v>
      </c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</row>
    <row r="1125" spans="1:15" ht="13.5" customHeight="1" x14ac:dyDescent="0.2">
      <c r="A1125" s="10"/>
      <c r="B1125" s="13" t="s">
        <v>19</v>
      </c>
      <c r="C1125" s="10"/>
      <c r="D1125" s="10">
        <v>20</v>
      </c>
      <c r="E1125" s="10">
        <v>20</v>
      </c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</row>
    <row r="1126" spans="1:15" ht="13.5" customHeight="1" x14ac:dyDescent="0.2">
      <c r="A1126" s="10"/>
      <c r="B1126" s="13" t="s">
        <v>29</v>
      </c>
      <c r="C1126" s="10"/>
      <c r="D1126" s="10">
        <v>0.2</v>
      </c>
      <c r="E1126" s="10">
        <v>0.2</v>
      </c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</row>
    <row r="1127" spans="1:15" ht="13.5" customHeight="1" x14ac:dyDescent="0.2">
      <c r="A1127" s="82"/>
      <c r="B1127" s="82" t="s">
        <v>37</v>
      </c>
      <c r="C1127" s="85"/>
      <c r="D1127" s="85"/>
      <c r="E1127" s="85"/>
      <c r="F1127" s="85">
        <f t="shared" ref="F1127:O1127" si="19">SUM(F1088:F1126)</f>
        <v>28.98</v>
      </c>
      <c r="G1127" s="85">
        <f t="shared" si="19"/>
        <v>30.949999999999996</v>
      </c>
      <c r="H1127" s="85">
        <f t="shared" si="19"/>
        <v>111.47999999999999</v>
      </c>
      <c r="I1127" s="85">
        <f t="shared" si="19"/>
        <v>828.43</v>
      </c>
      <c r="J1127" s="85">
        <f t="shared" si="19"/>
        <v>0.15899999999999997</v>
      </c>
      <c r="K1127" s="85">
        <f t="shared" si="19"/>
        <v>4.5999999999999999E-2</v>
      </c>
      <c r="L1127" s="85">
        <f t="shared" si="19"/>
        <v>14.87</v>
      </c>
      <c r="M1127" s="85">
        <f t="shared" si="19"/>
        <v>38.4</v>
      </c>
      <c r="N1127" s="85">
        <f t="shared" si="19"/>
        <v>16.23</v>
      </c>
      <c r="O1127" s="85">
        <f t="shared" si="19"/>
        <v>57.84</v>
      </c>
    </row>
    <row r="1128" spans="1:15" ht="13.5" customHeight="1" x14ac:dyDescent="0.2">
      <c r="A1128" s="110"/>
      <c r="B1128" s="110" t="s">
        <v>277</v>
      </c>
      <c r="C1128" s="111"/>
      <c r="D1128" s="111"/>
      <c r="E1128" s="111"/>
      <c r="F1128" s="113">
        <f>SUM(F1127,F1086)</f>
        <v>51.61</v>
      </c>
      <c r="G1128" s="111">
        <f>SUM(G1127,G1086)</f>
        <v>52.16</v>
      </c>
      <c r="H1128" s="111">
        <f>SUM(H1127,H1086)</f>
        <v>188.34</v>
      </c>
      <c r="I1128" s="111">
        <f>SUM(I1127,I1086)</f>
        <v>1252.56</v>
      </c>
      <c r="J1128" s="111"/>
      <c r="K1128" s="111"/>
      <c r="L1128" s="111">
        <f>SUM(L1127,L1086)</f>
        <v>44.55</v>
      </c>
      <c r="M1128" s="111"/>
      <c r="N1128" s="111"/>
      <c r="O1128" s="111">
        <f>SUM(O1127,O1086)</f>
        <v>107.02000000000001</v>
      </c>
    </row>
    <row r="1129" spans="1:15" ht="13.5" customHeight="1" x14ac:dyDescent="0.2">
      <c r="A1129" s="122" t="s">
        <v>278</v>
      </c>
      <c r="B1129" s="122"/>
      <c r="C1129" s="122"/>
      <c r="D1129" s="122"/>
      <c r="E1129" s="122"/>
      <c r="F1129" s="122"/>
      <c r="G1129" s="122"/>
      <c r="H1129" s="122"/>
      <c r="I1129" s="122"/>
      <c r="J1129" s="122"/>
      <c r="K1129" s="122"/>
      <c r="L1129" s="122"/>
      <c r="M1129" s="122"/>
      <c r="N1129" s="122"/>
      <c r="O1129" s="122"/>
    </row>
    <row r="1130" spans="1:15" ht="13.5" customHeight="1" x14ac:dyDescent="0.2">
      <c r="A1130" s="130" t="s">
        <v>182</v>
      </c>
      <c r="B1130" s="131"/>
      <c r="C1130" s="131"/>
      <c r="D1130" s="131"/>
      <c r="E1130" s="131"/>
      <c r="F1130" s="131"/>
      <c r="G1130" s="131"/>
      <c r="H1130" s="131"/>
      <c r="I1130" s="131"/>
      <c r="J1130" s="131"/>
      <c r="K1130" s="131"/>
      <c r="L1130" s="131"/>
      <c r="M1130" s="131"/>
      <c r="N1130" s="131"/>
      <c r="O1130" s="132"/>
    </row>
    <row r="1131" spans="1:15" ht="13.5" customHeight="1" x14ac:dyDescent="0.2">
      <c r="A1131" s="17" t="s">
        <v>225</v>
      </c>
      <c r="B1131" s="80" t="s">
        <v>226</v>
      </c>
      <c r="C1131" s="15" t="s">
        <v>199</v>
      </c>
      <c r="D1131" s="15"/>
      <c r="E1131" s="15"/>
      <c r="F1131" s="15">
        <v>4.09</v>
      </c>
      <c r="G1131" s="15">
        <v>4.07</v>
      </c>
      <c r="H1131" s="15">
        <v>32.090000000000003</v>
      </c>
      <c r="I1131" s="15">
        <v>177</v>
      </c>
      <c r="J1131" s="15">
        <v>0.04</v>
      </c>
      <c r="K1131" s="15">
        <v>0.02</v>
      </c>
      <c r="L1131" s="15">
        <v>0</v>
      </c>
      <c r="M1131" s="15">
        <v>20</v>
      </c>
      <c r="N1131" s="15">
        <v>0.8</v>
      </c>
      <c r="O1131" s="15">
        <v>12.32</v>
      </c>
    </row>
    <row r="1132" spans="1:15" ht="13.5" customHeight="1" x14ac:dyDescent="0.2">
      <c r="A1132" s="17"/>
      <c r="B1132" s="25" t="s">
        <v>58</v>
      </c>
      <c r="C1132" s="15"/>
      <c r="D1132" s="15">
        <v>44</v>
      </c>
      <c r="E1132" s="15">
        <v>44</v>
      </c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</row>
    <row r="1133" spans="1:15" ht="13.5" customHeight="1" x14ac:dyDescent="0.2">
      <c r="A1133" s="17"/>
      <c r="B1133" s="17" t="s">
        <v>39</v>
      </c>
      <c r="C1133" s="15"/>
      <c r="D1133" s="15">
        <v>100</v>
      </c>
      <c r="E1133" s="15">
        <v>100</v>
      </c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</row>
    <row r="1134" spans="1:15" ht="13.5" customHeight="1" x14ac:dyDescent="0.2">
      <c r="A1134" s="17"/>
      <c r="B1134" s="17" t="s">
        <v>20</v>
      </c>
      <c r="C1134" s="15"/>
      <c r="D1134" s="15">
        <v>65</v>
      </c>
      <c r="E1134" s="15">
        <v>65</v>
      </c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</row>
    <row r="1135" spans="1:15" ht="13.5" customHeight="1" x14ac:dyDescent="0.2">
      <c r="A1135" s="17"/>
      <c r="B1135" s="17" t="s">
        <v>19</v>
      </c>
      <c r="C1135" s="15"/>
      <c r="D1135" s="15">
        <v>6</v>
      </c>
      <c r="E1135" s="15">
        <v>6</v>
      </c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</row>
    <row r="1136" spans="1:15" ht="13.5" customHeight="1" x14ac:dyDescent="0.2">
      <c r="A1136" s="17"/>
      <c r="B1136" s="17" t="s">
        <v>25</v>
      </c>
      <c r="C1136" s="32"/>
      <c r="D1136" s="15">
        <v>1</v>
      </c>
      <c r="E1136" s="15">
        <v>1</v>
      </c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</row>
    <row r="1137" spans="1:15" ht="13.5" customHeight="1" x14ac:dyDescent="0.2">
      <c r="A1137" s="17"/>
      <c r="B1137" s="17" t="s">
        <v>32</v>
      </c>
      <c r="C1137" s="32"/>
      <c r="D1137" s="15">
        <v>5</v>
      </c>
      <c r="E1137" s="15">
        <v>5</v>
      </c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</row>
    <row r="1138" spans="1:15" ht="13.5" customHeight="1" x14ac:dyDescent="0.2">
      <c r="A1138" s="10"/>
      <c r="B1138" s="11" t="s">
        <v>28</v>
      </c>
      <c r="C1138" s="9">
        <v>30</v>
      </c>
      <c r="D1138" s="9">
        <v>30</v>
      </c>
      <c r="E1138" s="10">
        <v>30</v>
      </c>
      <c r="F1138" s="10">
        <v>2.37</v>
      </c>
      <c r="G1138" s="10">
        <v>0.3</v>
      </c>
      <c r="H1138" s="10">
        <v>14.49</v>
      </c>
      <c r="I1138" s="10">
        <v>70.5</v>
      </c>
      <c r="J1138" s="10">
        <v>4.3999999999999997E-2</v>
      </c>
      <c r="K1138" s="10">
        <v>1.2E-2</v>
      </c>
      <c r="L1138" s="10">
        <v>0</v>
      </c>
      <c r="M1138" s="79"/>
      <c r="N1138" s="79"/>
      <c r="O1138" s="15">
        <v>1.25</v>
      </c>
    </row>
    <row r="1139" spans="1:15" ht="13.5" customHeight="1" x14ac:dyDescent="0.2">
      <c r="A1139" s="6" t="s">
        <v>177</v>
      </c>
      <c r="B1139" s="11" t="s">
        <v>178</v>
      </c>
      <c r="C1139" s="9">
        <v>10</v>
      </c>
      <c r="D1139" s="9">
        <v>10</v>
      </c>
      <c r="E1139" s="10">
        <v>10</v>
      </c>
      <c r="F1139" s="10">
        <v>0.08</v>
      </c>
      <c r="G1139" s="10">
        <v>7.26</v>
      </c>
      <c r="H1139" s="10">
        <v>0.14000000000000001</v>
      </c>
      <c r="I1139" s="10">
        <v>66.099999999999994</v>
      </c>
      <c r="J1139" s="10">
        <v>0</v>
      </c>
      <c r="K1139" s="10">
        <v>0.01</v>
      </c>
      <c r="L1139" s="10">
        <v>0</v>
      </c>
      <c r="M1139" s="10">
        <v>1</v>
      </c>
      <c r="N1139" s="10">
        <v>0</v>
      </c>
      <c r="O1139" s="12">
        <v>5.77</v>
      </c>
    </row>
    <row r="1140" spans="1:15" ht="13.5" customHeight="1" x14ac:dyDescent="0.2">
      <c r="A1140" s="10" t="s">
        <v>201</v>
      </c>
      <c r="B1140" s="11" t="s">
        <v>202</v>
      </c>
      <c r="C1140" s="10">
        <v>15</v>
      </c>
      <c r="D1140" s="9">
        <v>16</v>
      </c>
      <c r="E1140" s="10">
        <v>15</v>
      </c>
      <c r="F1140" s="10">
        <v>3.47</v>
      </c>
      <c r="G1140" s="15">
        <v>4.43</v>
      </c>
      <c r="H1140" s="10">
        <v>0</v>
      </c>
      <c r="I1140" s="10">
        <v>53.75</v>
      </c>
      <c r="J1140" s="10">
        <v>4.0000000000000001E-3</v>
      </c>
      <c r="K1140" s="10">
        <v>0.03</v>
      </c>
      <c r="L1140" s="10">
        <v>0.11</v>
      </c>
      <c r="M1140" s="10">
        <v>88</v>
      </c>
      <c r="N1140" s="10">
        <v>0.1</v>
      </c>
      <c r="O1140" s="9">
        <v>6.96</v>
      </c>
    </row>
    <row r="1141" spans="1:15" ht="13.5" customHeight="1" x14ac:dyDescent="0.2">
      <c r="A1141" s="10" t="s">
        <v>137</v>
      </c>
      <c r="B1141" s="7" t="s">
        <v>138</v>
      </c>
      <c r="C1141" s="10" t="s">
        <v>139</v>
      </c>
      <c r="D1141" s="8"/>
      <c r="E1141" s="10"/>
      <c r="F1141" s="10">
        <v>0.2</v>
      </c>
      <c r="G1141" s="10">
        <v>0</v>
      </c>
      <c r="H1141" s="10">
        <v>15</v>
      </c>
      <c r="I1141" s="10">
        <v>65</v>
      </c>
      <c r="J1141" s="10">
        <v>0</v>
      </c>
      <c r="K1141" s="10">
        <v>0</v>
      </c>
      <c r="L1141" s="10">
        <v>0.1</v>
      </c>
      <c r="M1141" s="10">
        <v>12</v>
      </c>
      <c r="N1141" s="10">
        <v>0.8</v>
      </c>
      <c r="O1141" s="12">
        <v>1.31</v>
      </c>
    </row>
    <row r="1142" spans="1:15" ht="13.5" customHeight="1" x14ac:dyDescent="0.2">
      <c r="A1142" s="10"/>
      <c r="B1142" s="19" t="s">
        <v>140</v>
      </c>
      <c r="C1142" s="74"/>
      <c r="D1142" s="9">
        <v>0.5</v>
      </c>
      <c r="E1142" s="10">
        <v>0.5</v>
      </c>
      <c r="F1142" s="10"/>
      <c r="G1142" s="74"/>
      <c r="H1142" s="74"/>
      <c r="I1142" s="74"/>
      <c r="J1142" s="74"/>
      <c r="K1142" s="74"/>
      <c r="L1142" s="74"/>
      <c r="M1142" s="74"/>
      <c r="N1142" s="74"/>
      <c r="O1142" s="74"/>
    </row>
    <row r="1143" spans="1:15" ht="13.5" customHeight="1" x14ac:dyDescent="0.2">
      <c r="A1143" s="11"/>
      <c r="B1143" s="19" t="s">
        <v>20</v>
      </c>
      <c r="C1143" s="11"/>
      <c r="D1143" s="10">
        <v>216</v>
      </c>
      <c r="E1143" s="10">
        <v>200</v>
      </c>
      <c r="F1143" s="13"/>
      <c r="G1143" s="11"/>
      <c r="H1143" s="11"/>
      <c r="I1143" s="11"/>
      <c r="J1143" s="62"/>
      <c r="K1143" s="62"/>
      <c r="L1143" s="62"/>
      <c r="M1143" s="62"/>
      <c r="N1143" s="62"/>
      <c r="O1143" s="62"/>
    </row>
    <row r="1144" spans="1:15" ht="13.5" customHeight="1" x14ac:dyDescent="0.2">
      <c r="A1144" s="10"/>
      <c r="B1144" s="19" t="s">
        <v>19</v>
      </c>
      <c r="C1144" s="10"/>
      <c r="D1144" s="9">
        <v>15</v>
      </c>
      <c r="E1144" s="10">
        <v>15</v>
      </c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</row>
    <row r="1145" spans="1:15" ht="13.5" customHeight="1" x14ac:dyDescent="0.2">
      <c r="A1145" s="96"/>
      <c r="B1145" s="82" t="s">
        <v>181</v>
      </c>
      <c r="C1145" s="96"/>
      <c r="D1145" s="96"/>
      <c r="E1145" s="96"/>
      <c r="F1145" s="96">
        <f t="shared" ref="F1145:O1145" si="20">SUM(F1131:F1144)</f>
        <v>10.209999999999999</v>
      </c>
      <c r="G1145" s="96">
        <f t="shared" si="20"/>
        <v>16.059999999999999</v>
      </c>
      <c r="H1145" s="96">
        <f t="shared" si="20"/>
        <v>61.720000000000006</v>
      </c>
      <c r="I1145" s="96">
        <f t="shared" si="20"/>
        <v>432.35</v>
      </c>
      <c r="J1145" s="96">
        <f t="shared" si="20"/>
        <v>8.7999999999999995E-2</v>
      </c>
      <c r="K1145" s="96">
        <f t="shared" si="20"/>
        <v>7.2000000000000008E-2</v>
      </c>
      <c r="L1145" s="96">
        <f t="shared" si="20"/>
        <v>0.21000000000000002</v>
      </c>
      <c r="M1145" s="96">
        <f t="shared" si="20"/>
        <v>121</v>
      </c>
      <c r="N1145" s="96">
        <f t="shared" si="20"/>
        <v>1.7000000000000002</v>
      </c>
      <c r="O1145" s="96">
        <f t="shared" si="20"/>
        <v>27.61</v>
      </c>
    </row>
    <row r="1146" spans="1:15" ht="13.5" customHeight="1" x14ac:dyDescent="0.2">
      <c r="A1146" s="130" t="s">
        <v>183</v>
      </c>
      <c r="B1146" s="131"/>
      <c r="C1146" s="131"/>
      <c r="D1146" s="131"/>
      <c r="E1146" s="131"/>
      <c r="F1146" s="131"/>
      <c r="G1146" s="131"/>
      <c r="H1146" s="131"/>
      <c r="I1146" s="131"/>
      <c r="J1146" s="131"/>
      <c r="K1146" s="131"/>
      <c r="L1146" s="131"/>
      <c r="M1146" s="131"/>
      <c r="N1146" s="131"/>
      <c r="O1146" s="132"/>
    </row>
    <row r="1147" spans="1:15" ht="26.25" customHeight="1" x14ac:dyDescent="0.2">
      <c r="A1147" s="17" t="s">
        <v>129</v>
      </c>
      <c r="B1147" s="16" t="s">
        <v>148</v>
      </c>
      <c r="C1147" s="15" t="s">
        <v>145</v>
      </c>
      <c r="D1147" s="15"/>
      <c r="E1147" s="15"/>
      <c r="F1147" s="15">
        <v>1.74</v>
      </c>
      <c r="G1147" s="15">
        <v>4.8899999999999997</v>
      </c>
      <c r="H1147" s="15">
        <v>8.48</v>
      </c>
      <c r="I1147" s="15">
        <v>84.75</v>
      </c>
      <c r="J1147" s="15"/>
      <c r="K1147" s="15"/>
      <c r="L1147" s="15">
        <v>18.47</v>
      </c>
      <c r="M1147" s="15"/>
      <c r="N1147" s="15"/>
      <c r="O1147" s="15">
        <v>8.26</v>
      </c>
    </row>
    <row r="1148" spans="1:15" ht="13.5" customHeight="1" x14ac:dyDescent="0.2">
      <c r="A1148" s="16"/>
      <c r="B1148" s="25" t="s">
        <v>82</v>
      </c>
      <c r="C1148" s="15"/>
      <c r="D1148" s="59">
        <v>62.5</v>
      </c>
      <c r="E1148" s="60">
        <v>50</v>
      </c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</row>
    <row r="1149" spans="1:15" ht="13.5" customHeight="1" x14ac:dyDescent="0.2">
      <c r="A1149" s="16"/>
      <c r="B1149" s="25" t="s">
        <v>85</v>
      </c>
      <c r="C1149" s="15"/>
      <c r="D1149" s="51"/>
      <c r="E1149" s="52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</row>
    <row r="1150" spans="1:15" ht="13.5" customHeight="1" x14ac:dyDescent="0.2">
      <c r="A1150" s="17"/>
      <c r="B1150" s="27" t="s">
        <v>74</v>
      </c>
      <c r="C1150" s="15"/>
      <c r="D1150" s="53">
        <v>40</v>
      </c>
      <c r="E1150" s="54">
        <v>30</v>
      </c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</row>
    <row r="1151" spans="1:15" ht="13.5" customHeight="1" x14ac:dyDescent="0.2">
      <c r="A1151" s="17"/>
      <c r="B1151" s="26" t="s">
        <v>75</v>
      </c>
      <c r="C1151" s="15"/>
      <c r="D1151" s="51">
        <v>43</v>
      </c>
      <c r="E1151" s="52">
        <v>30</v>
      </c>
      <c r="F1151" s="15"/>
      <c r="G1151" s="15"/>
      <c r="H1151" s="15"/>
      <c r="I1151" s="15"/>
      <c r="J1151" s="15"/>
      <c r="K1151" s="15"/>
      <c r="L1151" s="15"/>
      <c r="M1151" s="15"/>
      <c r="N1151" s="15"/>
      <c r="O1151" s="32"/>
    </row>
    <row r="1152" spans="1:15" ht="13.5" customHeight="1" x14ac:dyDescent="0.2">
      <c r="A1152" s="17"/>
      <c r="B1152" s="26" t="s">
        <v>76</v>
      </c>
      <c r="C1152" s="32"/>
      <c r="D1152" s="57">
        <v>46.2</v>
      </c>
      <c r="E1152" s="58">
        <v>30</v>
      </c>
      <c r="F1152" s="15"/>
      <c r="G1152" s="32"/>
      <c r="H1152" s="32"/>
      <c r="I1152" s="32"/>
      <c r="J1152" s="76"/>
      <c r="K1152" s="76"/>
      <c r="L1152" s="76"/>
      <c r="M1152" s="76"/>
      <c r="N1152" s="76"/>
      <c r="O1152" s="76"/>
    </row>
    <row r="1153" spans="1:15" ht="13.5" customHeight="1" x14ac:dyDescent="0.2">
      <c r="A1153" s="16"/>
      <c r="B1153" s="26" t="s">
        <v>77</v>
      </c>
      <c r="C1153" s="16"/>
      <c r="D1153" s="53">
        <v>50</v>
      </c>
      <c r="E1153" s="54">
        <v>30</v>
      </c>
      <c r="F1153" s="15"/>
      <c r="G1153" s="16"/>
      <c r="H1153" s="16"/>
      <c r="I1153" s="16"/>
      <c r="J1153" s="16"/>
      <c r="K1153" s="16"/>
      <c r="L1153" s="16"/>
      <c r="M1153" s="16"/>
      <c r="N1153" s="16"/>
      <c r="O1153" s="15"/>
    </row>
    <row r="1154" spans="1:15" ht="13.5" customHeight="1" x14ac:dyDescent="0.2">
      <c r="A1154" s="17"/>
      <c r="B1154" s="25" t="s">
        <v>78</v>
      </c>
      <c r="C1154" s="17"/>
      <c r="D1154" s="51"/>
      <c r="E1154" s="52"/>
      <c r="F1154" s="15"/>
      <c r="G1154" s="17"/>
      <c r="H1154" s="17"/>
      <c r="I1154" s="17"/>
      <c r="J1154" s="17"/>
      <c r="K1154" s="17"/>
      <c r="L1154" s="17"/>
      <c r="M1154" s="17"/>
      <c r="N1154" s="17"/>
      <c r="O1154" s="15"/>
    </row>
    <row r="1155" spans="1:15" ht="13.5" customHeight="1" x14ac:dyDescent="0.2">
      <c r="A1155" s="17"/>
      <c r="B1155" s="27" t="s">
        <v>114</v>
      </c>
      <c r="C1155" s="17"/>
      <c r="D1155" s="57">
        <v>15.6</v>
      </c>
      <c r="E1155" s="54">
        <v>12.5</v>
      </c>
      <c r="F1155" s="15"/>
      <c r="G1155" s="17"/>
      <c r="H1155" s="17"/>
      <c r="I1155" s="17"/>
      <c r="J1155" s="17"/>
      <c r="K1155" s="17"/>
      <c r="L1155" s="17"/>
      <c r="M1155" s="17"/>
      <c r="N1155" s="17"/>
      <c r="O1155" s="15"/>
    </row>
    <row r="1156" spans="1:15" ht="13.5" customHeight="1" x14ac:dyDescent="0.2">
      <c r="A1156" s="17"/>
      <c r="B1156" s="27" t="s">
        <v>115</v>
      </c>
      <c r="C1156" s="17"/>
      <c r="D1156" s="57">
        <v>16.7</v>
      </c>
      <c r="E1156" s="52">
        <v>12.5</v>
      </c>
      <c r="F1156" s="15"/>
      <c r="G1156" s="17"/>
      <c r="H1156" s="17"/>
      <c r="I1156" s="17"/>
      <c r="J1156" s="17"/>
      <c r="K1156" s="17"/>
      <c r="L1156" s="17"/>
      <c r="M1156" s="17"/>
      <c r="N1156" s="17"/>
      <c r="O1156" s="15"/>
    </row>
    <row r="1157" spans="1:15" ht="13.5" customHeight="1" x14ac:dyDescent="0.2">
      <c r="A1157" s="17"/>
      <c r="B1157" s="19" t="s">
        <v>23</v>
      </c>
      <c r="C1157" s="17"/>
      <c r="D1157" s="47">
        <v>12</v>
      </c>
      <c r="E1157" s="48">
        <v>10</v>
      </c>
      <c r="F1157" s="15"/>
      <c r="G1157" s="17"/>
      <c r="H1157" s="17"/>
      <c r="I1157" s="17"/>
      <c r="J1157" s="17"/>
      <c r="K1157" s="17"/>
      <c r="L1157" s="17"/>
      <c r="M1157" s="17"/>
      <c r="N1157" s="17"/>
      <c r="O1157" s="15"/>
    </row>
    <row r="1158" spans="1:15" ht="13.5" customHeight="1" x14ac:dyDescent="0.2">
      <c r="A1158" s="17"/>
      <c r="B1158" s="17" t="s">
        <v>46</v>
      </c>
      <c r="C1158" s="17"/>
      <c r="D1158" s="57">
        <v>2.5</v>
      </c>
      <c r="E1158" s="58">
        <v>2.5</v>
      </c>
      <c r="F1158" s="15"/>
      <c r="G1158" s="17"/>
      <c r="H1158" s="17"/>
      <c r="I1158" s="17"/>
      <c r="J1158" s="17"/>
      <c r="K1158" s="17"/>
      <c r="L1158" s="17"/>
      <c r="M1158" s="17"/>
      <c r="N1158" s="17"/>
      <c r="O1158" s="15"/>
    </row>
    <row r="1159" spans="1:15" ht="13.5" customHeight="1" x14ac:dyDescent="0.2">
      <c r="A1159" s="17"/>
      <c r="B1159" s="17" t="s">
        <v>24</v>
      </c>
      <c r="C1159" s="17"/>
      <c r="D1159" s="63">
        <v>5</v>
      </c>
      <c r="E1159" s="64">
        <v>5</v>
      </c>
      <c r="F1159" s="15"/>
      <c r="G1159" s="17"/>
      <c r="H1159" s="17"/>
      <c r="I1159" s="17"/>
      <c r="J1159" s="17"/>
      <c r="K1159" s="17"/>
      <c r="L1159" s="17"/>
      <c r="M1159" s="17"/>
      <c r="N1159" s="17"/>
      <c r="O1159" s="15"/>
    </row>
    <row r="1160" spans="1:15" ht="13.5" customHeight="1" x14ac:dyDescent="0.2">
      <c r="A1160" s="17"/>
      <c r="B1160" s="17" t="s">
        <v>42</v>
      </c>
      <c r="C1160" s="17"/>
      <c r="D1160" s="51">
        <v>200</v>
      </c>
      <c r="E1160" s="52">
        <v>200</v>
      </c>
      <c r="F1160" s="15"/>
      <c r="G1160" s="17"/>
      <c r="H1160" s="17"/>
      <c r="I1160" s="17"/>
      <c r="J1160" s="17"/>
      <c r="K1160" s="17"/>
      <c r="L1160" s="17"/>
      <c r="M1160" s="17"/>
      <c r="N1160" s="17"/>
      <c r="O1160" s="15"/>
    </row>
    <row r="1161" spans="1:15" ht="13.5" customHeight="1" x14ac:dyDescent="0.2">
      <c r="A1161" s="17"/>
      <c r="B1161" s="17" t="s">
        <v>25</v>
      </c>
      <c r="C1161" s="17"/>
      <c r="D1161" s="48">
        <v>2.5</v>
      </c>
      <c r="E1161" s="48">
        <v>2.5</v>
      </c>
      <c r="F1161" s="15"/>
      <c r="G1161" s="17"/>
      <c r="H1161" s="17"/>
      <c r="I1161" s="17"/>
      <c r="J1161" s="17"/>
      <c r="K1161" s="17"/>
      <c r="L1161" s="17"/>
      <c r="M1161" s="17"/>
      <c r="N1161" s="17"/>
      <c r="O1161" s="15"/>
    </row>
    <row r="1162" spans="1:15" ht="13.5" customHeight="1" x14ac:dyDescent="0.2">
      <c r="A1162" s="17"/>
      <c r="B1162" s="17" t="s">
        <v>103</v>
      </c>
      <c r="C1162" s="17"/>
      <c r="D1162" s="45">
        <v>5</v>
      </c>
      <c r="E1162" s="46">
        <v>5</v>
      </c>
      <c r="F1162" s="15"/>
      <c r="G1162" s="17"/>
      <c r="H1162" s="17"/>
      <c r="I1162" s="17"/>
      <c r="J1162" s="17"/>
      <c r="K1162" s="17"/>
      <c r="L1162" s="17"/>
      <c r="M1162" s="17"/>
      <c r="N1162" s="17"/>
      <c r="O1162" s="15"/>
    </row>
    <row r="1163" spans="1:15" ht="13.5" customHeight="1" x14ac:dyDescent="0.2">
      <c r="A1163" s="13" t="s">
        <v>118</v>
      </c>
      <c r="B1163" s="31" t="s">
        <v>119</v>
      </c>
      <c r="C1163" s="9" t="s">
        <v>160</v>
      </c>
      <c r="D1163" s="10"/>
      <c r="E1163" s="10"/>
      <c r="F1163" s="10">
        <v>14.8</v>
      </c>
      <c r="G1163" s="10">
        <v>18.8</v>
      </c>
      <c r="H1163" s="10">
        <v>11.6</v>
      </c>
      <c r="I1163" s="10">
        <v>274</v>
      </c>
      <c r="J1163" s="10"/>
      <c r="K1163" s="10"/>
      <c r="L1163" s="10">
        <v>1.1499999999999999</v>
      </c>
      <c r="M1163" s="10"/>
      <c r="N1163" s="10"/>
      <c r="O1163" s="10">
        <v>28.46</v>
      </c>
    </row>
    <row r="1164" spans="1:15" ht="13.5" customHeight="1" x14ac:dyDescent="0.2">
      <c r="A1164" s="13"/>
      <c r="B1164" s="13" t="s">
        <v>120</v>
      </c>
      <c r="C1164" s="10"/>
      <c r="D1164" s="10">
        <v>90</v>
      </c>
      <c r="E1164" s="10">
        <v>66</v>
      </c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</row>
    <row r="1165" spans="1:15" ht="13.5" customHeight="1" x14ac:dyDescent="0.2">
      <c r="A1165" s="13"/>
      <c r="B1165" s="13" t="s">
        <v>52</v>
      </c>
      <c r="C1165" s="10"/>
      <c r="D1165" s="10">
        <v>18</v>
      </c>
      <c r="E1165" s="10">
        <v>18</v>
      </c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</row>
    <row r="1166" spans="1:15" ht="13.5" customHeight="1" x14ac:dyDescent="0.2">
      <c r="A1166" s="13"/>
      <c r="B1166" s="13" t="s">
        <v>20</v>
      </c>
      <c r="C1166" s="10"/>
      <c r="D1166" s="10">
        <v>26</v>
      </c>
      <c r="E1166" s="10">
        <v>26</v>
      </c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</row>
    <row r="1167" spans="1:15" ht="13.5" customHeight="1" x14ac:dyDescent="0.2">
      <c r="A1167" s="13"/>
      <c r="B1167" s="13" t="s">
        <v>33</v>
      </c>
      <c r="C1167" s="10"/>
      <c r="D1167" s="10">
        <v>10</v>
      </c>
      <c r="E1167" s="10">
        <v>10</v>
      </c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</row>
    <row r="1168" spans="1:15" ht="13.5" customHeight="1" x14ac:dyDescent="0.2">
      <c r="A1168" s="13"/>
      <c r="B1168" s="13" t="s">
        <v>25</v>
      </c>
      <c r="C1168" s="10"/>
      <c r="D1168" s="10">
        <v>2</v>
      </c>
      <c r="E1168" s="10">
        <v>2</v>
      </c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</row>
    <row r="1169" spans="1:15" ht="13.5" customHeight="1" x14ac:dyDescent="0.2">
      <c r="A1169" s="13"/>
      <c r="B1169" s="13" t="s">
        <v>121</v>
      </c>
      <c r="C1169" s="10"/>
      <c r="D1169" s="10"/>
      <c r="E1169" s="10">
        <v>116</v>
      </c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</row>
    <row r="1170" spans="1:15" ht="13.5" customHeight="1" x14ac:dyDescent="0.2">
      <c r="A1170" s="13"/>
      <c r="B1170" s="13" t="s">
        <v>24</v>
      </c>
      <c r="C1170" s="10"/>
      <c r="D1170" s="10">
        <v>10</v>
      </c>
      <c r="E1170" s="10">
        <v>10</v>
      </c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</row>
    <row r="1171" spans="1:15" ht="13.5" customHeight="1" x14ac:dyDescent="0.2">
      <c r="A1171" s="13"/>
      <c r="B1171" s="13" t="s">
        <v>32</v>
      </c>
      <c r="C1171" s="10"/>
      <c r="D1171" s="10">
        <v>5</v>
      </c>
      <c r="E1171" s="10">
        <v>5</v>
      </c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</row>
    <row r="1172" spans="1:15" ht="24" customHeight="1" x14ac:dyDescent="0.2">
      <c r="A1172" s="10" t="s">
        <v>105</v>
      </c>
      <c r="B1172" s="7" t="s">
        <v>106</v>
      </c>
      <c r="C1172" s="10">
        <v>150</v>
      </c>
      <c r="D1172" s="53"/>
      <c r="E1172" s="54"/>
      <c r="F1172" s="10">
        <v>3.59</v>
      </c>
      <c r="G1172" s="10">
        <v>6.1</v>
      </c>
      <c r="H1172" s="10">
        <v>19.36</v>
      </c>
      <c r="I1172" s="10">
        <v>147</v>
      </c>
      <c r="J1172" s="10"/>
      <c r="K1172" s="10"/>
      <c r="L1172" s="10">
        <v>4.29</v>
      </c>
      <c r="M1172" s="10"/>
      <c r="N1172" s="10"/>
      <c r="O1172" s="10">
        <v>12.77</v>
      </c>
    </row>
    <row r="1173" spans="1:15" ht="13.5" customHeight="1" x14ac:dyDescent="0.2">
      <c r="A1173" s="10"/>
      <c r="B1173" s="25" t="s">
        <v>85</v>
      </c>
      <c r="C1173" s="10"/>
      <c r="D1173" s="51"/>
      <c r="E1173" s="52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</row>
    <row r="1174" spans="1:15" ht="13.5" customHeight="1" x14ac:dyDescent="0.2">
      <c r="A1174" s="10"/>
      <c r="B1174" s="27" t="s">
        <v>74</v>
      </c>
      <c r="C1174" s="10"/>
      <c r="D1174" s="63">
        <v>142.69999999999999</v>
      </c>
      <c r="E1174" s="64">
        <v>107</v>
      </c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</row>
    <row r="1175" spans="1:15" ht="13.5" customHeight="1" x14ac:dyDescent="0.2">
      <c r="A1175" s="10"/>
      <c r="B1175" s="26" t="s">
        <v>75</v>
      </c>
      <c r="C1175" s="10"/>
      <c r="D1175" s="51">
        <v>153</v>
      </c>
      <c r="E1175" s="52">
        <v>107</v>
      </c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</row>
    <row r="1176" spans="1:15" ht="13.5" customHeight="1" x14ac:dyDescent="0.2">
      <c r="A1176" s="10"/>
      <c r="B1176" s="26" t="s">
        <v>76</v>
      </c>
      <c r="C1176" s="10"/>
      <c r="D1176" s="9">
        <v>164.6</v>
      </c>
      <c r="E1176" s="10">
        <v>107</v>
      </c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</row>
    <row r="1177" spans="1:15" ht="13.5" customHeight="1" x14ac:dyDescent="0.2">
      <c r="A1177" s="10"/>
      <c r="B1177" s="26" t="s">
        <v>77</v>
      </c>
      <c r="C1177" s="10"/>
      <c r="D1177" s="9">
        <v>178.3</v>
      </c>
      <c r="E1177" s="10">
        <v>107</v>
      </c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</row>
    <row r="1178" spans="1:15" ht="13.5" customHeight="1" x14ac:dyDescent="0.2">
      <c r="A1178" s="10"/>
      <c r="B1178" s="19" t="s">
        <v>107</v>
      </c>
      <c r="C1178" s="10"/>
      <c r="D1178" s="9"/>
      <c r="E1178" s="10">
        <v>60</v>
      </c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</row>
    <row r="1179" spans="1:15" ht="13.5" customHeight="1" x14ac:dyDescent="0.2">
      <c r="A1179" s="10"/>
      <c r="B1179" s="19" t="s">
        <v>103</v>
      </c>
      <c r="C1179" s="10"/>
      <c r="D1179" s="9">
        <v>15</v>
      </c>
      <c r="E1179" s="10">
        <v>15</v>
      </c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</row>
    <row r="1180" spans="1:15" ht="13.5" customHeight="1" x14ac:dyDescent="0.2">
      <c r="A1180" s="10"/>
      <c r="B1180" s="19" t="s">
        <v>87</v>
      </c>
      <c r="C1180" s="10"/>
      <c r="D1180" s="9">
        <v>4.5</v>
      </c>
      <c r="E1180" s="10">
        <v>4.5</v>
      </c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</row>
    <row r="1181" spans="1:15" ht="13.5" customHeight="1" x14ac:dyDescent="0.2">
      <c r="A1181" s="10"/>
      <c r="B1181" s="19" t="s">
        <v>20</v>
      </c>
      <c r="C1181" s="10"/>
      <c r="D1181" s="9">
        <v>45</v>
      </c>
      <c r="E1181" s="10">
        <v>45</v>
      </c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</row>
    <row r="1182" spans="1:15" ht="13.5" customHeight="1" x14ac:dyDescent="0.2">
      <c r="A1182" s="10"/>
      <c r="B1182" s="19" t="s">
        <v>25</v>
      </c>
      <c r="C1182" s="10"/>
      <c r="D1182" s="9">
        <v>0.5</v>
      </c>
      <c r="E1182" s="10">
        <v>0.5</v>
      </c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</row>
    <row r="1183" spans="1:15" ht="13.5" customHeight="1" x14ac:dyDescent="0.2">
      <c r="A1183" s="10"/>
      <c r="B1183" s="19" t="s">
        <v>25</v>
      </c>
      <c r="C1183" s="10"/>
      <c r="D1183" s="9">
        <v>1</v>
      </c>
      <c r="E1183" s="10">
        <v>1</v>
      </c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</row>
    <row r="1184" spans="1:15" ht="13.5" customHeight="1" x14ac:dyDescent="0.2">
      <c r="A1184" s="10"/>
      <c r="B1184" s="19" t="s">
        <v>108</v>
      </c>
      <c r="C1184" s="10"/>
      <c r="D1184" s="9">
        <v>3.2</v>
      </c>
      <c r="E1184" s="10">
        <v>3</v>
      </c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</row>
    <row r="1185" spans="1:15" ht="13.5" customHeight="1" x14ac:dyDescent="0.2">
      <c r="A1185" s="10"/>
      <c r="B1185" s="19" t="s">
        <v>36</v>
      </c>
      <c r="C1185" s="10"/>
      <c r="D1185" s="9">
        <v>3.2</v>
      </c>
      <c r="E1185" s="10">
        <v>3.2</v>
      </c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</row>
    <row r="1186" spans="1:15" ht="13.5" customHeight="1" x14ac:dyDescent="0.2">
      <c r="A1186" s="10"/>
      <c r="B1186" s="13" t="s">
        <v>104</v>
      </c>
      <c r="C1186" s="10"/>
      <c r="D1186" s="9"/>
      <c r="E1186" s="10">
        <v>168</v>
      </c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</row>
    <row r="1187" spans="1:15" ht="13.5" customHeight="1" x14ac:dyDescent="0.2">
      <c r="A1187" s="10" t="s">
        <v>231</v>
      </c>
      <c r="B1187" s="11" t="s">
        <v>232</v>
      </c>
      <c r="C1187" s="10">
        <v>50</v>
      </c>
      <c r="D1187" s="9"/>
      <c r="E1187" s="10"/>
      <c r="F1187" s="10">
        <v>0.7</v>
      </c>
      <c r="G1187" s="10">
        <v>0.1</v>
      </c>
      <c r="H1187" s="10">
        <v>2.2000000000000002</v>
      </c>
      <c r="I1187" s="10">
        <v>14</v>
      </c>
      <c r="J1187" s="22"/>
      <c r="K1187" s="22"/>
      <c r="L1187" s="22">
        <v>15</v>
      </c>
      <c r="M1187" s="22"/>
      <c r="N1187" s="22"/>
      <c r="O1187" s="10">
        <v>7.32</v>
      </c>
    </row>
    <row r="1188" spans="1:15" ht="13.5" customHeight="1" x14ac:dyDescent="0.2">
      <c r="A1188" s="10"/>
      <c r="B1188" s="13" t="s">
        <v>295</v>
      </c>
      <c r="C1188" s="10"/>
      <c r="D1188" s="9">
        <v>59</v>
      </c>
      <c r="E1188" s="10">
        <v>50</v>
      </c>
      <c r="F1188" s="10"/>
      <c r="G1188" s="10"/>
      <c r="H1188" s="10"/>
      <c r="I1188" s="10"/>
      <c r="J1188" s="22"/>
      <c r="K1188" s="22"/>
      <c r="L1188" s="22"/>
      <c r="M1188" s="22"/>
      <c r="N1188" s="22"/>
      <c r="O1188" s="10"/>
    </row>
    <row r="1189" spans="1:15" ht="13.5" customHeight="1" x14ac:dyDescent="0.2">
      <c r="A1189" s="10"/>
      <c r="B1189" s="11" t="s">
        <v>28</v>
      </c>
      <c r="C1189" s="10">
        <v>20</v>
      </c>
      <c r="D1189" s="9">
        <v>20</v>
      </c>
      <c r="E1189" s="10">
        <v>20</v>
      </c>
      <c r="F1189" s="10">
        <v>1.58</v>
      </c>
      <c r="G1189" s="10">
        <v>0.2</v>
      </c>
      <c r="H1189" s="10">
        <v>9.66</v>
      </c>
      <c r="I1189" s="10">
        <v>47</v>
      </c>
      <c r="J1189" s="10">
        <v>3.3000000000000002E-2</v>
      </c>
      <c r="K1189" s="10">
        <v>8.9999999999999993E-3</v>
      </c>
      <c r="L1189" s="10">
        <v>0</v>
      </c>
      <c r="M1189" s="10">
        <v>6</v>
      </c>
      <c r="N1189" s="10">
        <v>0.33</v>
      </c>
      <c r="O1189" s="10">
        <v>0.83</v>
      </c>
    </row>
    <row r="1190" spans="1:15" ht="13.5" customHeight="1" x14ac:dyDescent="0.2">
      <c r="A1190" s="13"/>
      <c r="B1190" s="11" t="s">
        <v>185</v>
      </c>
      <c r="C1190" s="10">
        <v>30</v>
      </c>
      <c r="D1190" s="9">
        <v>30</v>
      </c>
      <c r="E1190" s="10">
        <v>30</v>
      </c>
      <c r="F1190" s="10">
        <v>1.98</v>
      </c>
      <c r="G1190" s="10">
        <v>0.36</v>
      </c>
      <c r="H1190" s="10">
        <v>10.02</v>
      </c>
      <c r="I1190" s="10">
        <v>52.2</v>
      </c>
      <c r="J1190" s="10">
        <v>5.3999999999999999E-2</v>
      </c>
      <c r="K1190" s="10">
        <v>2.4E-2</v>
      </c>
      <c r="L1190" s="10">
        <v>0</v>
      </c>
      <c r="M1190" s="10">
        <v>14.4</v>
      </c>
      <c r="N1190" s="10">
        <v>15</v>
      </c>
      <c r="O1190" s="10">
        <v>1.74</v>
      </c>
    </row>
    <row r="1191" spans="1:15" ht="13.5" customHeight="1" x14ac:dyDescent="0.2">
      <c r="A1191" s="6" t="s">
        <v>186</v>
      </c>
      <c r="B1191" s="11" t="s">
        <v>187</v>
      </c>
      <c r="C1191" s="9">
        <v>200</v>
      </c>
      <c r="D1191" s="8"/>
      <c r="E1191" s="10"/>
      <c r="F1191" s="12">
        <v>0.24</v>
      </c>
      <c r="G1191" s="10">
        <v>0.14000000000000001</v>
      </c>
      <c r="H1191" s="10">
        <v>27.83</v>
      </c>
      <c r="I1191" s="10">
        <v>113.33</v>
      </c>
      <c r="J1191" s="10">
        <v>0.02</v>
      </c>
      <c r="K1191" s="10">
        <v>0</v>
      </c>
      <c r="L1191" s="10">
        <v>1.72</v>
      </c>
      <c r="M1191" s="10">
        <v>12</v>
      </c>
      <c r="N1191" s="10">
        <v>0.8</v>
      </c>
      <c r="O1191" s="10">
        <v>5.62</v>
      </c>
    </row>
    <row r="1192" spans="1:15" ht="13.5" customHeight="1" x14ac:dyDescent="0.2">
      <c r="A1192" s="6"/>
      <c r="B1192" s="13" t="s">
        <v>188</v>
      </c>
      <c r="C1192" s="8"/>
      <c r="D1192" s="9">
        <v>45.3</v>
      </c>
      <c r="E1192" s="10">
        <v>40</v>
      </c>
      <c r="F1192" s="12"/>
      <c r="G1192" s="10"/>
      <c r="H1192" s="10"/>
      <c r="I1192" s="10"/>
      <c r="J1192" s="10"/>
      <c r="K1192" s="10"/>
      <c r="L1192" s="10"/>
      <c r="M1192" s="10"/>
      <c r="N1192" s="10"/>
      <c r="O1192" s="10"/>
    </row>
    <row r="1193" spans="1:15" ht="13.5" customHeight="1" x14ac:dyDescent="0.2">
      <c r="A1193" s="6"/>
      <c r="B1193" s="19" t="s">
        <v>19</v>
      </c>
      <c r="C1193" s="18"/>
      <c r="D1193" s="9">
        <v>24</v>
      </c>
      <c r="E1193" s="10">
        <v>24</v>
      </c>
      <c r="F1193" s="68"/>
      <c r="G1193" s="13"/>
      <c r="H1193" s="13"/>
      <c r="I1193" s="13"/>
      <c r="J1193" s="13"/>
      <c r="K1193" s="13"/>
      <c r="L1193" s="13"/>
      <c r="M1193" s="13"/>
      <c r="N1193" s="13"/>
      <c r="O1193" s="13"/>
    </row>
    <row r="1194" spans="1:15" ht="13.5" customHeight="1" x14ac:dyDescent="0.2">
      <c r="A1194" s="6"/>
      <c r="B1194" s="19" t="s">
        <v>29</v>
      </c>
      <c r="C1194" s="18"/>
      <c r="D1194" s="9">
        <v>0.2</v>
      </c>
      <c r="E1194" s="10">
        <v>0.2</v>
      </c>
      <c r="F1194" s="68"/>
      <c r="G1194" s="13"/>
      <c r="H1194" s="13"/>
      <c r="I1194" s="13"/>
      <c r="J1194" s="13"/>
      <c r="K1194" s="13"/>
      <c r="L1194" s="13"/>
      <c r="M1194" s="13"/>
      <c r="N1194" s="13"/>
      <c r="O1194" s="13"/>
    </row>
    <row r="1195" spans="1:15" ht="13.5" customHeight="1" x14ac:dyDescent="0.2">
      <c r="A1195" s="6"/>
      <c r="B1195" s="13" t="s">
        <v>20</v>
      </c>
      <c r="C1195" s="18"/>
      <c r="D1195" s="9">
        <v>172</v>
      </c>
      <c r="E1195" s="10">
        <v>172</v>
      </c>
      <c r="F1195" s="68"/>
      <c r="G1195" s="13"/>
      <c r="H1195" s="13"/>
      <c r="I1195" s="13"/>
      <c r="J1195" s="13"/>
      <c r="K1195" s="13"/>
      <c r="L1195" s="13"/>
      <c r="M1195" s="13"/>
      <c r="N1195" s="13"/>
      <c r="O1195" s="13"/>
    </row>
    <row r="1196" spans="1:15" ht="13.5" customHeight="1" x14ac:dyDescent="0.2">
      <c r="A1196" s="82"/>
      <c r="B1196" s="82" t="s">
        <v>37</v>
      </c>
      <c r="C1196" s="85"/>
      <c r="D1196" s="85"/>
      <c r="E1196" s="85"/>
      <c r="F1196" s="85">
        <f>SUM(F1147:F1195)</f>
        <v>24.629999999999995</v>
      </c>
      <c r="G1196" s="85">
        <f>SUM(G1147:G1195)</f>
        <v>30.59</v>
      </c>
      <c r="H1196" s="85">
        <f>SUM(H1147:H1195)</f>
        <v>89.149999999999991</v>
      </c>
      <c r="I1196" s="85">
        <f>SUM(I1147:I1195)</f>
        <v>732.28000000000009</v>
      </c>
      <c r="J1196" s="85" t="e">
        <f>J1147+J1163+#REF!+#REF!+#REF!+J1191</f>
        <v>#REF!</v>
      </c>
      <c r="K1196" s="85" t="e">
        <f>K1147+K1163+#REF!+#REF!+#REF!+K1191</f>
        <v>#REF!</v>
      </c>
      <c r="L1196" s="85">
        <f>SUM(L1147:L1195)</f>
        <v>40.629999999999995</v>
      </c>
      <c r="M1196" s="85" t="e">
        <f>M1147+M1163+#REF!+#REF!+#REF!+M1191</f>
        <v>#REF!</v>
      </c>
      <c r="N1196" s="85" t="e">
        <f>N1147+N1163+#REF!+#REF!+#REF!+N1191</f>
        <v>#REF!</v>
      </c>
      <c r="O1196" s="85">
        <f>SUM(O1147:O1195)</f>
        <v>65</v>
      </c>
    </row>
    <row r="1197" spans="1:15" ht="13.5" customHeight="1" x14ac:dyDescent="0.2">
      <c r="A1197" s="110"/>
      <c r="B1197" s="110" t="s">
        <v>280</v>
      </c>
      <c r="C1197" s="111"/>
      <c r="D1197" s="111"/>
      <c r="E1197" s="111"/>
      <c r="F1197" s="111">
        <f>SUM(F1196,F1145)</f>
        <v>34.839999999999996</v>
      </c>
      <c r="G1197" s="111">
        <f>SUM(G1196,G1145)</f>
        <v>46.65</v>
      </c>
      <c r="H1197" s="111">
        <f>SUM(H1196,H1145)</f>
        <v>150.87</v>
      </c>
      <c r="I1197" s="111">
        <f>SUM(I1196,I1145)</f>
        <v>1164.6300000000001</v>
      </c>
      <c r="J1197" s="111"/>
      <c r="K1197" s="111"/>
      <c r="L1197" s="111">
        <f>SUM(L1196,L1145)</f>
        <v>40.839999999999996</v>
      </c>
      <c r="M1197" s="111"/>
      <c r="N1197" s="111"/>
      <c r="O1197" s="111">
        <f>SUM(O1196,O1145)</f>
        <v>92.61</v>
      </c>
    </row>
    <row r="1198" spans="1:15" ht="13.5" customHeight="1" x14ac:dyDescent="0.2">
      <c r="A1198" s="122" t="s">
        <v>279</v>
      </c>
      <c r="B1198" s="122"/>
      <c r="C1198" s="122"/>
      <c r="D1198" s="122"/>
      <c r="E1198" s="122"/>
      <c r="F1198" s="122"/>
      <c r="G1198" s="122"/>
      <c r="H1198" s="122"/>
      <c r="I1198" s="122"/>
      <c r="J1198" s="122"/>
      <c r="K1198" s="122"/>
      <c r="L1198" s="122"/>
      <c r="M1198" s="122"/>
      <c r="N1198" s="122"/>
      <c r="O1198" s="122"/>
    </row>
    <row r="1199" spans="1:15" ht="13.5" customHeight="1" x14ac:dyDescent="0.2">
      <c r="A1199" s="130" t="s">
        <v>182</v>
      </c>
      <c r="B1199" s="131"/>
      <c r="C1199" s="131"/>
      <c r="D1199" s="131"/>
      <c r="E1199" s="131"/>
      <c r="F1199" s="131"/>
      <c r="G1199" s="131"/>
      <c r="H1199" s="131"/>
      <c r="I1199" s="131"/>
      <c r="J1199" s="131"/>
      <c r="K1199" s="131"/>
      <c r="L1199" s="131"/>
      <c r="M1199" s="131"/>
      <c r="N1199" s="131"/>
      <c r="O1199" s="132"/>
    </row>
    <row r="1200" spans="1:15" ht="24.75" customHeight="1" x14ac:dyDescent="0.2">
      <c r="A1200" s="13" t="s">
        <v>169</v>
      </c>
      <c r="B1200" s="7" t="s">
        <v>170</v>
      </c>
      <c r="C1200" s="10" t="s">
        <v>288</v>
      </c>
      <c r="D1200" s="10"/>
      <c r="E1200" s="10"/>
      <c r="F1200" s="10">
        <v>14.57</v>
      </c>
      <c r="G1200" s="10">
        <v>14.61</v>
      </c>
      <c r="H1200" s="10">
        <v>12.54</v>
      </c>
      <c r="I1200" s="10">
        <v>195.88</v>
      </c>
      <c r="J1200" s="10">
        <v>0.04</v>
      </c>
      <c r="K1200" s="10">
        <v>0.31</v>
      </c>
      <c r="L1200" s="10">
        <v>0.25</v>
      </c>
      <c r="M1200" s="10">
        <v>43.2</v>
      </c>
      <c r="N1200" s="10">
        <v>1.68</v>
      </c>
      <c r="O1200" s="10">
        <v>28.04</v>
      </c>
    </row>
    <row r="1201" spans="1:15" ht="13.5" customHeight="1" x14ac:dyDescent="0.2">
      <c r="A1201" s="13"/>
      <c r="B1201" s="19" t="s">
        <v>31</v>
      </c>
      <c r="C1201" s="10"/>
      <c r="D1201" s="10" t="s">
        <v>171</v>
      </c>
      <c r="E1201" s="10">
        <v>100</v>
      </c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</row>
    <row r="1202" spans="1:15" ht="13.5" customHeight="1" x14ac:dyDescent="0.2">
      <c r="A1202" s="13"/>
      <c r="B1202" s="13" t="s">
        <v>172</v>
      </c>
      <c r="C1202" s="10"/>
      <c r="D1202" s="10">
        <v>37.5</v>
      </c>
      <c r="E1202" s="10">
        <v>37.5</v>
      </c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</row>
    <row r="1203" spans="1:15" ht="13.5" customHeight="1" x14ac:dyDescent="0.2">
      <c r="A1203" s="13"/>
      <c r="B1203" s="13" t="s">
        <v>173</v>
      </c>
      <c r="C1203" s="10"/>
      <c r="D1203" s="10"/>
      <c r="E1203" s="10">
        <v>137.5</v>
      </c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</row>
    <row r="1204" spans="1:15" ht="13.5" customHeight="1" x14ac:dyDescent="0.2">
      <c r="A1204" s="13"/>
      <c r="B1204" s="13" t="s">
        <v>32</v>
      </c>
      <c r="C1204" s="119"/>
      <c r="D1204" s="10">
        <v>5</v>
      </c>
      <c r="E1204" s="10">
        <v>5</v>
      </c>
      <c r="F1204" s="119"/>
      <c r="G1204" s="119"/>
      <c r="H1204" s="119"/>
      <c r="I1204" s="119"/>
      <c r="J1204" s="119"/>
      <c r="K1204" s="119"/>
      <c r="L1204" s="119"/>
      <c r="M1204" s="119"/>
      <c r="N1204" s="119"/>
      <c r="O1204" s="119"/>
    </row>
    <row r="1205" spans="1:15" ht="13.5" customHeight="1" x14ac:dyDescent="0.2">
      <c r="A1205" s="11"/>
      <c r="B1205" s="13" t="s">
        <v>174</v>
      </c>
      <c r="C1205" s="119"/>
      <c r="D1205" s="10"/>
      <c r="E1205" s="10">
        <v>133</v>
      </c>
      <c r="F1205" s="119"/>
      <c r="G1205" s="119"/>
      <c r="H1205" s="119"/>
      <c r="I1205" s="119"/>
      <c r="J1205" s="121"/>
      <c r="K1205" s="121"/>
      <c r="L1205" s="121"/>
      <c r="M1205" s="121"/>
      <c r="N1205" s="121"/>
      <c r="O1205" s="121"/>
    </row>
    <row r="1206" spans="1:15" ht="13.5" customHeight="1" x14ac:dyDescent="0.2">
      <c r="A1206" s="13"/>
      <c r="B1206" s="13" t="s">
        <v>32</v>
      </c>
      <c r="C1206" s="10"/>
      <c r="D1206" s="6">
        <v>5</v>
      </c>
      <c r="E1206" s="10">
        <v>5</v>
      </c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</row>
    <row r="1207" spans="1:15" ht="13.5" customHeight="1" x14ac:dyDescent="0.2">
      <c r="A1207" s="10"/>
      <c r="B1207" s="13" t="s">
        <v>25</v>
      </c>
      <c r="C1207" s="10"/>
      <c r="D1207" s="9">
        <v>1</v>
      </c>
      <c r="E1207" s="10">
        <v>1</v>
      </c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</row>
    <row r="1208" spans="1:15" ht="13.5" customHeight="1" x14ac:dyDescent="0.2">
      <c r="A1208" s="10" t="s">
        <v>175</v>
      </c>
      <c r="B1208" s="16" t="s">
        <v>176</v>
      </c>
      <c r="C1208" s="15">
        <v>50</v>
      </c>
      <c r="D1208" s="78"/>
      <c r="E1208" s="15"/>
      <c r="F1208" s="15">
        <v>1.55</v>
      </c>
      <c r="G1208" s="15">
        <v>2.2000000000000002</v>
      </c>
      <c r="H1208" s="15">
        <v>9</v>
      </c>
      <c r="I1208" s="15">
        <v>41.8</v>
      </c>
      <c r="J1208" s="15"/>
      <c r="K1208" s="15"/>
      <c r="L1208" s="15">
        <v>5.5</v>
      </c>
      <c r="M1208" s="15"/>
      <c r="N1208" s="15"/>
      <c r="O1208" s="15">
        <v>10.81</v>
      </c>
    </row>
    <row r="1209" spans="1:15" ht="13.5" customHeight="1" x14ac:dyDescent="0.2">
      <c r="A1209" s="10"/>
      <c r="B1209" s="13" t="s">
        <v>176</v>
      </c>
      <c r="C1209" s="10"/>
      <c r="D1209" s="9">
        <v>74.599999999999994</v>
      </c>
      <c r="E1209" s="10">
        <v>48.5</v>
      </c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</row>
    <row r="1210" spans="1:15" ht="13.5" customHeight="1" x14ac:dyDescent="0.2">
      <c r="A1210" s="10"/>
      <c r="B1210" s="13" t="s">
        <v>32</v>
      </c>
      <c r="C1210" s="10"/>
      <c r="D1210" s="9">
        <v>1.8</v>
      </c>
      <c r="E1210" s="10">
        <v>1.8</v>
      </c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</row>
    <row r="1211" spans="1:15" ht="13.5" customHeight="1" x14ac:dyDescent="0.2">
      <c r="A1211" s="10"/>
      <c r="B1211" s="11" t="s">
        <v>28</v>
      </c>
      <c r="C1211" s="9">
        <v>30</v>
      </c>
      <c r="D1211" s="9">
        <v>30</v>
      </c>
      <c r="E1211" s="10">
        <v>30</v>
      </c>
      <c r="F1211" s="10">
        <v>2.37</v>
      </c>
      <c r="G1211" s="10">
        <v>0.3</v>
      </c>
      <c r="H1211" s="10">
        <v>14.49</v>
      </c>
      <c r="I1211" s="10">
        <v>70.5</v>
      </c>
      <c r="J1211" s="10">
        <v>4.3999999999999997E-2</v>
      </c>
      <c r="K1211" s="10">
        <v>1.2E-2</v>
      </c>
      <c r="L1211" s="10">
        <v>0</v>
      </c>
      <c r="M1211" s="79"/>
      <c r="N1211" s="79"/>
      <c r="O1211" s="15">
        <v>1.25</v>
      </c>
    </row>
    <row r="1212" spans="1:15" ht="13.5" customHeight="1" x14ac:dyDescent="0.2">
      <c r="A1212" s="15" t="s">
        <v>179</v>
      </c>
      <c r="B1212" s="80" t="s">
        <v>180</v>
      </c>
      <c r="C1212" s="15">
        <v>120</v>
      </c>
      <c r="D1212" s="78">
        <v>120</v>
      </c>
      <c r="E1212" s="15">
        <v>120</v>
      </c>
      <c r="F1212" s="15">
        <v>0.48</v>
      </c>
      <c r="G1212" s="15">
        <v>0.48</v>
      </c>
      <c r="H1212" s="15">
        <v>11.85</v>
      </c>
      <c r="I1212" s="15">
        <v>53.16</v>
      </c>
      <c r="J1212" s="15">
        <v>18</v>
      </c>
      <c r="K1212" s="15">
        <v>0.02</v>
      </c>
      <c r="L1212" s="15">
        <v>12</v>
      </c>
      <c r="M1212" s="15">
        <v>15</v>
      </c>
      <c r="N1212" s="15">
        <v>1.9</v>
      </c>
      <c r="O1212" s="15">
        <v>10.68</v>
      </c>
    </row>
    <row r="1213" spans="1:15" ht="13.5" customHeight="1" x14ac:dyDescent="0.2">
      <c r="A1213" s="13" t="s">
        <v>285</v>
      </c>
      <c r="B1213" s="11" t="s">
        <v>286</v>
      </c>
      <c r="C1213" s="10">
        <v>200</v>
      </c>
      <c r="D1213" s="10"/>
      <c r="E1213" s="10"/>
      <c r="F1213" s="10">
        <v>2.87</v>
      </c>
      <c r="G1213" s="10">
        <v>1.95</v>
      </c>
      <c r="H1213" s="10">
        <v>20.67</v>
      </c>
      <c r="I1213" s="10">
        <v>112</v>
      </c>
      <c r="J1213" s="10">
        <v>0.2</v>
      </c>
      <c r="K1213" s="10">
        <v>0.66</v>
      </c>
      <c r="L1213" s="10">
        <v>0.37</v>
      </c>
      <c r="M1213" s="10">
        <v>0</v>
      </c>
      <c r="N1213" s="10">
        <v>0</v>
      </c>
      <c r="O1213" s="10">
        <v>10.32</v>
      </c>
    </row>
    <row r="1214" spans="1:15" ht="13.5" customHeight="1" x14ac:dyDescent="0.2">
      <c r="A1214" s="13"/>
      <c r="B1214" s="19" t="s">
        <v>287</v>
      </c>
      <c r="C1214" s="10"/>
      <c r="D1214" s="10">
        <v>4</v>
      </c>
      <c r="E1214" s="10">
        <v>4</v>
      </c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</row>
    <row r="1215" spans="1:15" ht="13.5" customHeight="1" x14ac:dyDescent="0.2">
      <c r="A1215" s="13"/>
      <c r="B1215" s="13" t="s">
        <v>19</v>
      </c>
      <c r="C1215" s="10"/>
      <c r="D1215" s="10">
        <v>3</v>
      </c>
      <c r="E1215" s="10">
        <v>3</v>
      </c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</row>
    <row r="1216" spans="1:15" ht="13.5" customHeight="1" x14ac:dyDescent="0.2">
      <c r="A1216" s="13"/>
      <c r="B1216" s="13" t="s">
        <v>220</v>
      </c>
      <c r="C1216" s="10"/>
      <c r="D1216" s="10">
        <v>38</v>
      </c>
      <c r="E1216" s="10">
        <v>38</v>
      </c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</row>
    <row r="1217" spans="1:15" ht="13.5" customHeight="1" x14ac:dyDescent="0.2">
      <c r="A1217" s="13"/>
      <c r="B1217" s="13" t="s">
        <v>240</v>
      </c>
      <c r="C1217" s="10"/>
      <c r="D1217" s="10">
        <v>164</v>
      </c>
      <c r="E1217" s="10">
        <v>164</v>
      </c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</row>
    <row r="1218" spans="1:15" ht="13.5" customHeight="1" x14ac:dyDescent="0.2">
      <c r="A1218" s="81"/>
      <c r="B1218" s="82" t="s">
        <v>181</v>
      </c>
      <c r="C1218" s="83"/>
      <c r="D1218" s="84"/>
      <c r="E1218" s="85"/>
      <c r="F1218" s="85">
        <f>SUM(F1200:F1217)</f>
        <v>21.840000000000003</v>
      </c>
      <c r="G1218" s="85">
        <f>SUM(G1200:G1217)</f>
        <v>19.54</v>
      </c>
      <c r="H1218" s="85">
        <f>SUM(H1200:H1217)</f>
        <v>68.550000000000011</v>
      </c>
      <c r="I1218" s="85">
        <f>SUM(I1200:I1217)</f>
        <v>473.34000000000003</v>
      </c>
      <c r="J1218" s="85" t="e">
        <f>J1207+J1212+#REF!+#REF!+J1213</f>
        <v>#REF!</v>
      </c>
      <c r="K1218" s="85" t="e">
        <f>K1207+K1212+#REF!+#REF!+K1213</f>
        <v>#REF!</v>
      </c>
      <c r="L1218" s="85">
        <f>SUM(L1200:L1217)</f>
        <v>18.12</v>
      </c>
      <c r="M1218" s="85" t="e">
        <f>M1207+M1212+#REF!+#REF!+M1213</f>
        <v>#REF!</v>
      </c>
      <c r="N1218" s="85" t="e">
        <f>N1207+N1212+#REF!+#REF!+N1213</f>
        <v>#REF!</v>
      </c>
      <c r="O1218" s="85">
        <f>SUM(O1200:O1217)</f>
        <v>61.1</v>
      </c>
    </row>
    <row r="1219" spans="1:15" ht="13.5" customHeight="1" x14ac:dyDescent="0.2">
      <c r="A1219" s="130" t="s">
        <v>183</v>
      </c>
      <c r="B1219" s="131"/>
      <c r="C1219" s="131"/>
      <c r="D1219" s="131"/>
      <c r="E1219" s="131"/>
      <c r="F1219" s="131"/>
      <c r="G1219" s="131"/>
      <c r="H1219" s="131"/>
      <c r="I1219" s="131"/>
      <c r="J1219" s="131"/>
      <c r="K1219" s="131"/>
      <c r="L1219" s="131"/>
      <c r="M1219" s="131"/>
      <c r="N1219" s="131"/>
      <c r="O1219" s="132"/>
    </row>
    <row r="1220" spans="1:15" ht="26.25" customHeight="1" x14ac:dyDescent="0.2">
      <c r="A1220" s="17" t="s">
        <v>92</v>
      </c>
      <c r="B1220" s="16" t="s">
        <v>146</v>
      </c>
      <c r="C1220" s="15">
        <v>250</v>
      </c>
      <c r="D1220" s="15"/>
      <c r="E1220" s="15"/>
      <c r="F1220" s="15">
        <v>2.68</v>
      </c>
      <c r="G1220" s="15">
        <v>2.84</v>
      </c>
      <c r="H1220" s="15">
        <v>17.14</v>
      </c>
      <c r="I1220" s="15">
        <v>104.75</v>
      </c>
      <c r="J1220" s="15"/>
      <c r="K1220" s="15"/>
      <c r="L1220" s="15">
        <v>8.25</v>
      </c>
      <c r="M1220" s="15"/>
      <c r="N1220" s="15"/>
      <c r="O1220" s="15">
        <v>6.2</v>
      </c>
    </row>
    <row r="1221" spans="1:15" ht="13.5" customHeight="1" x14ac:dyDescent="0.2">
      <c r="A1221" s="17"/>
      <c r="B1221" s="25" t="s">
        <v>85</v>
      </c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</row>
    <row r="1222" spans="1:15" ht="13.5" customHeight="1" x14ac:dyDescent="0.2">
      <c r="A1222" s="17"/>
      <c r="B1222" s="27" t="s">
        <v>74</v>
      </c>
      <c r="C1222" s="15"/>
      <c r="D1222" s="51">
        <v>100</v>
      </c>
      <c r="E1222" s="52">
        <v>75</v>
      </c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</row>
    <row r="1223" spans="1:15" ht="13.5" customHeight="1" x14ac:dyDescent="0.2">
      <c r="A1223" s="17"/>
      <c r="B1223" s="26" t="s">
        <v>75</v>
      </c>
      <c r="C1223" s="15"/>
      <c r="D1223" s="53">
        <v>107</v>
      </c>
      <c r="E1223" s="54">
        <v>75</v>
      </c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</row>
    <row r="1224" spans="1:15" ht="13.5" customHeight="1" x14ac:dyDescent="0.2">
      <c r="A1224" s="17"/>
      <c r="B1224" s="26" t="s">
        <v>76</v>
      </c>
      <c r="C1224" s="15"/>
      <c r="D1224" s="51">
        <v>115.4</v>
      </c>
      <c r="E1224" s="52">
        <v>75</v>
      </c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</row>
    <row r="1225" spans="1:15" ht="13.5" customHeight="1" x14ac:dyDescent="0.2">
      <c r="A1225" s="17"/>
      <c r="B1225" s="26" t="s">
        <v>77</v>
      </c>
      <c r="C1225" s="15"/>
      <c r="D1225" s="57">
        <v>125</v>
      </c>
      <c r="E1225" s="58">
        <v>75</v>
      </c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</row>
    <row r="1226" spans="1:15" ht="13.5" customHeight="1" x14ac:dyDescent="0.2">
      <c r="A1226" s="17"/>
      <c r="B1226" s="25" t="s">
        <v>78</v>
      </c>
      <c r="C1226" s="15"/>
      <c r="D1226" s="53"/>
      <c r="E1226" s="54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</row>
    <row r="1227" spans="1:15" ht="13.5" customHeight="1" x14ac:dyDescent="0.2">
      <c r="A1227" s="17"/>
      <c r="B1227" s="27" t="s">
        <v>114</v>
      </c>
      <c r="C1227" s="15"/>
      <c r="D1227" s="53">
        <v>12.5</v>
      </c>
      <c r="E1227" s="54">
        <v>10</v>
      </c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</row>
    <row r="1228" spans="1:15" ht="13.5" customHeight="1" x14ac:dyDescent="0.2">
      <c r="A1228" s="17"/>
      <c r="B1228" s="27" t="s">
        <v>115</v>
      </c>
      <c r="C1228" s="15"/>
      <c r="D1228" s="71">
        <v>13.3</v>
      </c>
      <c r="E1228" s="72">
        <v>10</v>
      </c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</row>
    <row r="1229" spans="1:15" ht="13.5" customHeight="1" x14ac:dyDescent="0.2">
      <c r="A1229" s="17"/>
      <c r="B1229" s="19" t="s">
        <v>23</v>
      </c>
      <c r="C1229" s="15"/>
      <c r="D1229" s="51">
        <v>12</v>
      </c>
      <c r="E1229" s="52">
        <v>10</v>
      </c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</row>
    <row r="1230" spans="1:15" ht="13.5" customHeight="1" x14ac:dyDescent="0.2">
      <c r="A1230" s="17"/>
      <c r="B1230" s="19" t="s">
        <v>72</v>
      </c>
      <c r="C1230" s="15"/>
      <c r="D1230" s="47">
        <v>10</v>
      </c>
      <c r="E1230" s="48">
        <v>10</v>
      </c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</row>
    <row r="1231" spans="1:15" ht="13.5" customHeight="1" x14ac:dyDescent="0.2">
      <c r="A1231" s="17"/>
      <c r="B1231" s="19" t="s">
        <v>24</v>
      </c>
      <c r="C1231" s="15"/>
      <c r="D1231" s="47">
        <v>2.5</v>
      </c>
      <c r="E1231" s="48">
        <v>2.5</v>
      </c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</row>
    <row r="1232" spans="1:15" ht="13.5" customHeight="1" x14ac:dyDescent="0.2">
      <c r="A1232" s="17"/>
      <c r="B1232" s="19" t="s">
        <v>42</v>
      </c>
      <c r="C1232" s="15"/>
      <c r="D1232" s="48">
        <v>175</v>
      </c>
      <c r="E1232" s="48">
        <v>175</v>
      </c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</row>
    <row r="1233" spans="1:15" ht="13.5" customHeight="1" x14ac:dyDescent="0.2">
      <c r="A1233" s="17"/>
      <c r="B1233" s="17" t="s">
        <v>25</v>
      </c>
      <c r="C1233" s="15"/>
      <c r="D1233" s="45">
        <v>2.5</v>
      </c>
      <c r="E1233" s="48">
        <v>2.5</v>
      </c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</row>
    <row r="1234" spans="1:15" ht="13.5" customHeight="1" x14ac:dyDescent="0.2">
      <c r="A1234" s="13" t="s">
        <v>99</v>
      </c>
      <c r="B1234" s="11" t="s">
        <v>159</v>
      </c>
      <c r="C1234" s="10" t="s">
        <v>160</v>
      </c>
      <c r="D1234" s="65"/>
      <c r="E1234" s="65"/>
      <c r="F1234" s="10">
        <v>16.64</v>
      </c>
      <c r="G1234" s="10">
        <v>15.34</v>
      </c>
      <c r="H1234" s="10">
        <v>30.29</v>
      </c>
      <c r="I1234" s="10">
        <v>165.63</v>
      </c>
      <c r="J1234" s="10">
        <v>0.03</v>
      </c>
      <c r="K1234" s="10">
        <v>0.01</v>
      </c>
      <c r="L1234" s="10">
        <v>1.3</v>
      </c>
      <c r="M1234" s="10">
        <v>25.6</v>
      </c>
      <c r="N1234" s="10">
        <v>1.44</v>
      </c>
      <c r="O1234" s="10">
        <v>27.17</v>
      </c>
    </row>
    <row r="1235" spans="1:15" ht="13.5" customHeight="1" x14ac:dyDescent="0.2">
      <c r="A1235" s="13"/>
      <c r="B1235" s="13" t="s">
        <v>63</v>
      </c>
      <c r="C1235" s="10"/>
      <c r="D1235" s="59">
        <v>123</v>
      </c>
      <c r="E1235" s="60">
        <v>74</v>
      </c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</row>
    <row r="1236" spans="1:15" ht="13.5" customHeight="1" x14ac:dyDescent="0.2">
      <c r="A1236" s="13"/>
      <c r="B1236" s="13" t="s">
        <v>97</v>
      </c>
      <c r="C1236" s="10"/>
      <c r="D1236" s="51">
        <v>18</v>
      </c>
      <c r="E1236" s="52">
        <v>18</v>
      </c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</row>
    <row r="1237" spans="1:15" ht="13.5" customHeight="1" x14ac:dyDescent="0.2">
      <c r="A1237" s="13"/>
      <c r="B1237" s="13" t="s">
        <v>20</v>
      </c>
      <c r="C1237" s="10"/>
      <c r="D1237" s="53">
        <v>26</v>
      </c>
      <c r="E1237" s="54">
        <v>26</v>
      </c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</row>
    <row r="1238" spans="1:15" ht="13.5" customHeight="1" x14ac:dyDescent="0.2">
      <c r="A1238" s="13"/>
      <c r="B1238" s="13" t="s">
        <v>98</v>
      </c>
      <c r="C1238" s="10"/>
      <c r="D1238" s="51">
        <v>4</v>
      </c>
      <c r="E1238" s="52">
        <v>4</v>
      </c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</row>
    <row r="1239" spans="1:15" ht="13.5" customHeight="1" x14ac:dyDescent="0.2">
      <c r="A1239" s="13"/>
      <c r="B1239" s="13" t="s">
        <v>33</v>
      </c>
      <c r="C1239" s="10"/>
      <c r="D1239" s="57">
        <v>10</v>
      </c>
      <c r="E1239" s="58">
        <v>10</v>
      </c>
      <c r="F1239" s="74"/>
      <c r="G1239" s="74"/>
      <c r="H1239" s="74"/>
      <c r="I1239" s="74"/>
      <c r="J1239" s="74"/>
      <c r="K1239" s="74"/>
      <c r="L1239" s="74"/>
      <c r="M1239" s="74"/>
      <c r="N1239" s="74"/>
      <c r="O1239" s="74"/>
    </row>
    <row r="1240" spans="1:15" ht="13.5" customHeight="1" x14ac:dyDescent="0.2">
      <c r="A1240" s="13"/>
      <c r="B1240" s="13" t="s">
        <v>24</v>
      </c>
      <c r="C1240" s="10"/>
      <c r="D1240" s="10">
        <v>6</v>
      </c>
      <c r="E1240" s="10">
        <v>6</v>
      </c>
      <c r="F1240" s="74"/>
      <c r="G1240" s="74"/>
      <c r="H1240" s="74"/>
      <c r="I1240" s="74"/>
      <c r="J1240" s="74"/>
      <c r="K1240" s="74"/>
      <c r="L1240" s="74"/>
      <c r="M1240" s="74"/>
      <c r="N1240" s="74"/>
      <c r="O1240" s="74"/>
    </row>
    <row r="1241" spans="1:15" ht="13.5" customHeight="1" x14ac:dyDescent="0.2">
      <c r="A1241" s="13"/>
      <c r="B1241" s="13" t="s">
        <v>32</v>
      </c>
      <c r="C1241" s="10"/>
      <c r="D1241" s="10">
        <v>5</v>
      </c>
      <c r="E1241" s="10">
        <v>5</v>
      </c>
      <c r="F1241" s="74"/>
      <c r="G1241" s="74"/>
      <c r="H1241" s="74"/>
      <c r="I1241" s="74"/>
      <c r="J1241" s="74"/>
      <c r="K1241" s="74"/>
      <c r="L1241" s="74"/>
      <c r="M1241" s="74"/>
      <c r="N1241" s="74"/>
      <c r="O1241" s="74"/>
    </row>
    <row r="1242" spans="1:15" ht="13.5" customHeight="1" x14ac:dyDescent="0.2">
      <c r="A1242" s="13"/>
      <c r="B1242" s="13" t="s">
        <v>25</v>
      </c>
      <c r="C1242" s="10"/>
      <c r="D1242" s="10">
        <v>0.12</v>
      </c>
      <c r="E1242" s="10">
        <v>0.12</v>
      </c>
      <c r="F1242" s="74"/>
      <c r="G1242" s="74"/>
      <c r="H1242" s="74"/>
      <c r="I1242" s="74"/>
      <c r="J1242" s="74"/>
      <c r="K1242" s="74"/>
      <c r="L1242" s="74"/>
      <c r="M1242" s="74"/>
      <c r="N1242" s="74"/>
      <c r="O1242" s="74"/>
    </row>
    <row r="1243" spans="1:15" ht="13.5" customHeight="1" x14ac:dyDescent="0.2">
      <c r="A1243" s="13" t="s">
        <v>128</v>
      </c>
      <c r="B1243" s="11" t="s">
        <v>149</v>
      </c>
      <c r="C1243" s="10" t="s">
        <v>184</v>
      </c>
      <c r="D1243" s="10"/>
      <c r="E1243" s="10"/>
      <c r="F1243" s="10">
        <v>8.86</v>
      </c>
      <c r="G1243" s="10">
        <v>5.98</v>
      </c>
      <c r="H1243" s="10">
        <v>39.81</v>
      </c>
      <c r="I1243" s="10">
        <v>280</v>
      </c>
      <c r="J1243" s="10"/>
      <c r="K1243" s="10"/>
      <c r="L1243" s="10">
        <v>0</v>
      </c>
      <c r="M1243" s="10"/>
      <c r="N1243" s="10"/>
      <c r="O1243" s="10">
        <v>9.16</v>
      </c>
    </row>
    <row r="1244" spans="1:15" ht="13.5" customHeight="1" x14ac:dyDescent="0.2">
      <c r="A1244" s="13"/>
      <c r="B1244" s="13" t="s">
        <v>70</v>
      </c>
      <c r="C1244" s="10"/>
      <c r="D1244" s="59">
        <v>71</v>
      </c>
      <c r="E1244" s="60">
        <v>71</v>
      </c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</row>
    <row r="1245" spans="1:15" ht="13.5" customHeight="1" x14ac:dyDescent="0.2">
      <c r="A1245" s="13"/>
      <c r="B1245" s="13" t="s">
        <v>25</v>
      </c>
      <c r="C1245" s="10"/>
      <c r="D1245" s="51">
        <v>2.5</v>
      </c>
      <c r="E1245" s="52">
        <v>2.5</v>
      </c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</row>
    <row r="1246" spans="1:15" ht="13.5" customHeight="1" x14ac:dyDescent="0.2">
      <c r="A1246" s="13"/>
      <c r="B1246" s="13" t="s">
        <v>32</v>
      </c>
      <c r="C1246" s="10"/>
      <c r="D1246" s="10">
        <v>5</v>
      </c>
      <c r="E1246" s="10">
        <v>5</v>
      </c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</row>
    <row r="1247" spans="1:15" ht="13.5" customHeight="1" x14ac:dyDescent="0.2">
      <c r="A1247" s="6" t="s">
        <v>231</v>
      </c>
      <c r="B1247" s="7" t="s">
        <v>232</v>
      </c>
      <c r="C1247" s="9">
        <v>50</v>
      </c>
      <c r="D1247" s="48"/>
      <c r="E1247" s="48"/>
      <c r="F1247" s="10">
        <v>0.4</v>
      </c>
      <c r="G1247" s="10">
        <v>0</v>
      </c>
      <c r="H1247" s="10">
        <v>1.7</v>
      </c>
      <c r="I1247" s="10">
        <v>8</v>
      </c>
      <c r="J1247" s="22"/>
      <c r="K1247" s="22"/>
      <c r="L1247" s="22">
        <v>1.5</v>
      </c>
      <c r="M1247" s="22"/>
      <c r="N1247" s="22"/>
      <c r="O1247" s="22">
        <v>4.7300000000000004</v>
      </c>
    </row>
    <row r="1248" spans="1:15" ht="13.5" customHeight="1" x14ac:dyDescent="0.2">
      <c r="A1248" s="6"/>
      <c r="B1248" s="19" t="s">
        <v>233</v>
      </c>
      <c r="C1248" s="9"/>
      <c r="D1248" s="105">
        <v>52.6</v>
      </c>
      <c r="E1248" s="48">
        <v>50</v>
      </c>
      <c r="F1248" s="10"/>
      <c r="G1248" s="10"/>
      <c r="H1248" s="10"/>
      <c r="I1248" s="10"/>
      <c r="J1248" s="22"/>
      <c r="K1248" s="22"/>
      <c r="L1248" s="22"/>
      <c r="M1248" s="22"/>
      <c r="N1248" s="22"/>
      <c r="O1248" s="22"/>
    </row>
    <row r="1249" spans="1:17" ht="13.5" customHeight="1" x14ac:dyDescent="0.2">
      <c r="A1249" s="10"/>
      <c r="B1249" s="11" t="s">
        <v>28</v>
      </c>
      <c r="C1249" s="10">
        <v>20</v>
      </c>
      <c r="D1249" s="9">
        <v>20</v>
      </c>
      <c r="E1249" s="10">
        <v>20</v>
      </c>
      <c r="F1249" s="10">
        <v>1.58</v>
      </c>
      <c r="G1249" s="10">
        <v>0.2</v>
      </c>
      <c r="H1249" s="10">
        <v>9.66</v>
      </c>
      <c r="I1249" s="10">
        <v>47</v>
      </c>
      <c r="J1249" s="10">
        <v>3.3000000000000002E-2</v>
      </c>
      <c r="K1249" s="10">
        <v>8.9999999999999993E-3</v>
      </c>
      <c r="L1249" s="10">
        <v>0</v>
      </c>
      <c r="M1249" s="10">
        <v>6</v>
      </c>
      <c r="N1249" s="10">
        <v>0.33</v>
      </c>
      <c r="O1249" s="10">
        <v>0.83</v>
      </c>
    </row>
    <row r="1250" spans="1:17" ht="13.5" customHeight="1" x14ac:dyDescent="0.2">
      <c r="A1250" s="6"/>
      <c r="B1250" s="11" t="s">
        <v>185</v>
      </c>
      <c r="C1250" s="10">
        <v>30</v>
      </c>
      <c r="D1250" s="9">
        <v>30</v>
      </c>
      <c r="E1250" s="10">
        <v>30</v>
      </c>
      <c r="F1250" s="10">
        <v>1.98</v>
      </c>
      <c r="G1250" s="10">
        <v>0.36</v>
      </c>
      <c r="H1250" s="10">
        <v>10.02</v>
      </c>
      <c r="I1250" s="10">
        <v>52.2</v>
      </c>
      <c r="J1250" s="10">
        <v>5.3999999999999999E-2</v>
      </c>
      <c r="K1250" s="10">
        <v>2.4E-2</v>
      </c>
      <c r="L1250" s="10">
        <v>0</v>
      </c>
      <c r="M1250" s="10">
        <v>14.4</v>
      </c>
      <c r="N1250" s="10">
        <v>15</v>
      </c>
      <c r="O1250" s="10">
        <v>1.74</v>
      </c>
    </row>
    <row r="1251" spans="1:17" ht="13.5" customHeight="1" x14ac:dyDescent="0.2">
      <c r="A1251" s="10" t="s">
        <v>221</v>
      </c>
      <c r="B1251" s="11" t="s">
        <v>222</v>
      </c>
      <c r="C1251" s="10">
        <v>200</v>
      </c>
      <c r="D1251" s="10"/>
      <c r="E1251" s="10"/>
      <c r="F1251" s="10">
        <v>0.28000000000000003</v>
      </c>
      <c r="G1251" s="10">
        <v>0.06</v>
      </c>
      <c r="H1251" s="10">
        <v>27.88</v>
      </c>
      <c r="I1251" s="10">
        <v>113.15</v>
      </c>
      <c r="J1251" s="10">
        <v>0.02</v>
      </c>
      <c r="K1251" s="10">
        <v>0</v>
      </c>
      <c r="L1251" s="10">
        <v>5.6</v>
      </c>
      <c r="M1251" s="10">
        <v>18</v>
      </c>
      <c r="N1251" s="10">
        <v>0.9</v>
      </c>
      <c r="O1251" s="10">
        <v>4.63</v>
      </c>
    </row>
    <row r="1252" spans="1:17" ht="13.5" customHeight="1" x14ac:dyDescent="0.2">
      <c r="A1252" s="10"/>
      <c r="B1252" s="13" t="s">
        <v>223</v>
      </c>
      <c r="C1252" s="10"/>
      <c r="D1252" s="10">
        <v>20</v>
      </c>
      <c r="E1252" s="10">
        <v>50</v>
      </c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</row>
    <row r="1253" spans="1:17" ht="13.5" customHeight="1" x14ac:dyDescent="0.2">
      <c r="A1253" s="10"/>
      <c r="B1253" s="13" t="s">
        <v>20</v>
      </c>
      <c r="C1253" s="10"/>
      <c r="D1253" s="10">
        <v>200</v>
      </c>
      <c r="E1253" s="10">
        <v>200</v>
      </c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</row>
    <row r="1254" spans="1:17" ht="13.5" customHeight="1" x14ac:dyDescent="0.2">
      <c r="A1254" s="10"/>
      <c r="B1254" s="13" t="s">
        <v>19</v>
      </c>
      <c r="C1254" s="10"/>
      <c r="D1254" s="10">
        <v>20</v>
      </c>
      <c r="E1254" s="10">
        <v>20</v>
      </c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</row>
    <row r="1255" spans="1:17" ht="13.5" customHeight="1" x14ac:dyDescent="0.2">
      <c r="A1255" s="10"/>
      <c r="B1255" s="13" t="s">
        <v>29</v>
      </c>
      <c r="C1255" s="10"/>
      <c r="D1255" s="10">
        <v>0.2</v>
      </c>
      <c r="E1255" s="10">
        <v>0.2</v>
      </c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</row>
    <row r="1256" spans="1:17" ht="13.5" customHeight="1" x14ac:dyDescent="0.2">
      <c r="A1256" s="82"/>
      <c r="B1256" s="82" t="s">
        <v>37</v>
      </c>
      <c r="C1256" s="82"/>
      <c r="D1256" s="82"/>
      <c r="E1256" s="82"/>
      <c r="F1256" s="92">
        <f t="shared" ref="F1256:O1256" si="21">SUM(F1220:F1255)</f>
        <v>32.419999999999995</v>
      </c>
      <c r="G1256" s="85">
        <f t="shared" si="21"/>
        <v>24.779999999999998</v>
      </c>
      <c r="H1256" s="85">
        <f t="shared" si="21"/>
        <v>136.5</v>
      </c>
      <c r="I1256" s="85">
        <f t="shared" si="21"/>
        <v>770.73</v>
      </c>
      <c r="J1256" s="85">
        <f t="shared" si="21"/>
        <v>0.13699999999999998</v>
      </c>
      <c r="K1256" s="85">
        <f t="shared" si="21"/>
        <v>4.2999999999999997E-2</v>
      </c>
      <c r="L1256" s="85">
        <f t="shared" si="21"/>
        <v>16.649999999999999</v>
      </c>
      <c r="M1256" s="85">
        <f t="shared" si="21"/>
        <v>64</v>
      </c>
      <c r="N1256" s="85">
        <f t="shared" si="21"/>
        <v>17.669999999999998</v>
      </c>
      <c r="O1256" s="85">
        <f t="shared" si="21"/>
        <v>54.460000000000008</v>
      </c>
    </row>
    <row r="1257" spans="1:17" ht="13.5" customHeight="1" x14ac:dyDescent="0.2">
      <c r="A1257" s="87"/>
      <c r="B1257" s="87" t="s">
        <v>281</v>
      </c>
      <c r="C1257" s="87"/>
      <c r="D1257" s="87"/>
      <c r="E1257" s="87"/>
      <c r="F1257" s="91">
        <f>SUM(F1256,F1218)</f>
        <v>54.26</v>
      </c>
      <c r="G1257" s="90">
        <f>SUM(G1256,G1218)</f>
        <v>44.319999999999993</v>
      </c>
      <c r="H1257" s="90">
        <f>SUM(H1256,H1218)</f>
        <v>205.05</v>
      </c>
      <c r="I1257" s="90">
        <f>SUM(I1256,I1218)</f>
        <v>1244.0700000000002</v>
      </c>
      <c r="J1257" s="90"/>
      <c r="K1257" s="90"/>
      <c r="L1257" s="90">
        <f>SUM(L1256,L1218)</f>
        <v>34.769999999999996</v>
      </c>
      <c r="M1257" s="90"/>
      <c r="N1257" s="90"/>
      <c r="O1257" s="90">
        <f>SUM(O1256,O1218)</f>
        <v>115.56</v>
      </c>
    </row>
    <row r="1258" spans="1:17" x14ac:dyDescent="0.2">
      <c r="A1258" s="142"/>
      <c r="B1258" s="69" t="s">
        <v>65</v>
      </c>
      <c r="C1258" s="144"/>
      <c r="D1258" s="145"/>
      <c r="E1258" s="146"/>
      <c r="F1258" s="128">
        <f>SUM(F1257,F1197,F1128,F1053,F998,F930,F856,F770,F699,F623,F558,F485,F431,F368,F298,F219,F133,F67)/18</f>
        <v>49.898888888888891</v>
      </c>
      <c r="G1258" s="128">
        <f>SUM(G1257,G1197,G1128,G1053,G998,G930,G856,G770,G699,G623,G558,G485,G431,G368,G298,G219,G133,G67)/18</f>
        <v>47.784999999999997</v>
      </c>
      <c r="H1258" s="128">
        <f>SUM(H1257,H1197,H1128,H1053,H998,H930,H856,H770,H699,H623,H558,H485,H431,H368,H298,H219,H133,H67)/18</f>
        <v>184.85944444444445</v>
      </c>
      <c r="I1258" s="128">
        <f>SUM(I1257,I1197,I1128,I1053,I998,I930,I856,I770,I699,I623,I558,I485,I431,I368,I298,I219,I133,I67)/18</f>
        <v>1329.0544444444445</v>
      </c>
      <c r="J1258" s="128"/>
      <c r="K1258" s="128"/>
      <c r="L1258" s="128">
        <v>60.02</v>
      </c>
      <c r="M1258" s="128"/>
      <c r="N1258" s="128"/>
      <c r="O1258" s="126">
        <f>SUM(O1257,O1197,O1128,O1053,O998,O930,O856,O770,O699,O623,O558,O485,O431,O368,O298,O219,O133,O67)/18</f>
        <v>119.95722222222223</v>
      </c>
    </row>
    <row r="1259" spans="1:17" ht="13.5" thickBot="1" x14ac:dyDescent="0.25">
      <c r="A1259" s="143"/>
      <c r="B1259" s="70"/>
      <c r="C1259" s="147"/>
      <c r="D1259" s="148"/>
      <c r="E1259" s="149"/>
      <c r="F1259" s="129"/>
      <c r="G1259" s="129"/>
      <c r="H1259" s="129"/>
      <c r="I1259" s="129"/>
      <c r="J1259" s="129"/>
      <c r="K1259" s="129"/>
      <c r="L1259" s="129"/>
      <c r="M1259" s="129"/>
      <c r="N1259" s="129"/>
      <c r="O1259" s="127"/>
      <c r="Q1259" s="35"/>
    </row>
    <row r="1260" spans="1:17" x14ac:dyDescent="0.2">
      <c r="A1260" s="36"/>
      <c r="B1260" s="37"/>
      <c r="C1260" s="38"/>
      <c r="D1260" s="38"/>
      <c r="E1260" s="38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</row>
    <row r="1261" spans="1:17" ht="16.5" customHeight="1" x14ac:dyDescent="0.2">
      <c r="A1261" s="39"/>
      <c r="B1261" s="40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</row>
    <row r="1262" spans="1:17" x14ac:dyDescent="0.2">
      <c r="A1262" s="141" t="s">
        <v>144</v>
      </c>
      <c r="B1262" s="141"/>
      <c r="C1262" s="141"/>
      <c r="D1262" s="141"/>
      <c r="E1262" s="141"/>
      <c r="F1262" s="141"/>
      <c r="G1262" s="141"/>
      <c r="H1262" s="141"/>
      <c r="I1262" s="141"/>
      <c r="J1262" s="141"/>
      <c r="K1262" s="141"/>
      <c r="L1262" s="141"/>
      <c r="M1262" s="141"/>
      <c r="N1262" s="141"/>
      <c r="O1262" s="141"/>
    </row>
    <row r="1263" spans="1:17" ht="15.75" customHeight="1" x14ac:dyDescent="0.2">
      <c r="A1263" s="141" t="s">
        <v>117</v>
      </c>
      <c r="B1263" s="141"/>
      <c r="C1263" s="141"/>
      <c r="D1263" s="141"/>
      <c r="E1263" s="141"/>
      <c r="F1263" s="141"/>
      <c r="G1263" s="141"/>
      <c r="H1263" s="141"/>
      <c r="I1263" s="141"/>
      <c r="J1263" s="141"/>
      <c r="K1263" s="141"/>
      <c r="L1263" s="141"/>
      <c r="M1263" s="141"/>
      <c r="N1263" s="141"/>
      <c r="O1263" s="141"/>
    </row>
    <row r="1264" spans="1:17" ht="15.75" customHeight="1" x14ac:dyDescent="0.2">
      <c r="A1264" s="141" t="s">
        <v>143</v>
      </c>
      <c r="B1264" s="141"/>
      <c r="C1264" s="141"/>
      <c r="D1264" s="141"/>
      <c r="E1264" s="141"/>
      <c r="F1264" s="141"/>
      <c r="G1264" s="141"/>
      <c r="H1264" s="141"/>
      <c r="I1264" s="141"/>
      <c r="J1264" s="141"/>
      <c r="K1264" s="141"/>
      <c r="L1264" s="141"/>
      <c r="M1264" s="141"/>
      <c r="N1264" s="141"/>
      <c r="O1264" s="141"/>
    </row>
    <row r="1265" spans="1:15" ht="15.75" customHeight="1" x14ac:dyDescent="0.2">
      <c r="A1265" s="141" t="s">
        <v>282</v>
      </c>
      <c r="B1265" s="141"/>
      <c r="C1265" s="141"/>
      <c r="D1265" s="141"/>
      <c r="E1265" s="141"/>
      <c r="F1265" s="141"/>
      <c r="G1265" s="141"/>
      <c r="H1265" s="141"/>
      <c r="I1265" s="141"/>
      <c r="J1265" s="141"/>
      <c r="K1265" s="141"/>
      <c r="L1265" s="141"/>
      <c r="M1265" s="141"/>
      <c r="N1265" s="141"/>
      <c r="O1265" s="141"/>
    </row>
    <row r="1266" spans="1:15" ht="15.75" customHeight="1" x14ac:dyDescent="0.2">
      <c r="A1266" s="141" t="s">
        <v>66</v>
      </c>
      <c r="B1266" s="141"/>
      <c r="C1266" s="141"/>
      <c r="D1266" s="141"/>
      <c r="E1266" s="141"/>
      <c r="F1266" s="141"/>
      <c r="G1266" s="141"/>
      <c r="H1266" s="141"/>
      <c r="I1266" s="141"/>
      <c r="J1266" s="141"/>
      <c r="K1266" s="141"/>
      <c r="L1266" s="141"/>
      <c r="M1266" s="141"/>
      <c r="N1266" s="141"/>
      <c r="O1266" s="141"/>
    </row>
    <row r="1267" spans="1:15" ht="15.75" customHeight="1" x14ac:dyDescent="0.2">
      <c r="A1267" s="139" t="s">
        <v>67</v>
      </c>
      <c r="B1267" s="139"/>
      <c r="C1267" s="139"/>
      <c r="D1267" s="139"/>
      <c r="E1267" s="139"/>
      <c r="F1267" s="139"/>
      <c r="G1267" s="139"/>
      <c r="H1267" s="139"/>
      <c r="I1267" s="139"/>
      <c r="J1267" s="139"/>
      <c r="K1267" s="139"/>
      <c r="L1267" s="139"/>
      <c r="M1267" s="139"/>
      <c r="N1267" s="139"/>
      <c r="O1267" s="139"/>
    </row>
    <row r="1268" spans="1:15" ht="15.75" customHeight="1" x14ac:dyDescent="0.25">
      <c r="B1268" s="41"/>
      <c r="C1268" s="42"/>
    </row>
    <row r="1269" spans="1:15" ht="15.75" customHeight="1" x14ac:dyDescent="0.25">
      <c r="B1269" s="41"/>
      <c r="C1269" s="42"/>
    </row>
    <row r="1270" spans="1:15" ht="13.5" customHeight="1" x14ac:dyDescent="0.2">
      <c r="A1270" s="140" t="s">
        <v>116</v>
      </c>
      <c r="B1270" s="140"/>
      <c r="C1270" s="140"/>
      <c r="D1270" s="140"/>
      <c r="E1270" s="140"/>
      <c r="F1270" s="140"/>
      <c r="G1270" s="140"/>
      <c r="H1270" s="140"/>
      <c r="I1270" s="140"/>
      <c r="J1270" s="140"/>
      <c r="K1270" s="140"/>
      <c r="L1270" s="140"/>
      <c r="M1270" s="140"/>
      <c r="N1270" s="140"/>
      <c r="O1270" s="140"/>
    </row>
    <row r="1271" spans="1:15" ht="11.25" customHeight="1" x14ac:dyDescent="0.25">
      <c r="B1271" s="41"/>
    </row>
    <row r="1272" spans="1:15" ht="15" x14ac:dyDescent="0.25">
      <c r="B1272" s="43"/>
    </row>
    <row r="1273" spans="1:15" x14ac:dyDescent="0.2">
      <c r="B1273" s="14"/>
    </row>
  </sheetData>
  <sheetProtection selectLockedCells="1" selectUnlockedCells="1"/>
  <mergeCells count="83">
    <mergeCell ref="A1146:O1146"/>
    <mergeCell ref="A1198:O1198"/>
    <mergeCell ref="A1199:O1199"/>
    <mergeCell ref="A1219:O1219"/>
    <mergeCell ref="A1054:O1054"/>
    <mergeCell ref="A1055:O1055"/>
    <mergeCell ref="A1087:O1087"/>
    <mergeCell ref="A1129:O1129"/>
    <mergeCell ref="A1130:O1130"/>
    <mergeCell ref="A1000:O1000"/>
    <mergeCell ref="A1020:O1020"/>
    <mergeCell ref="A874:O874"/>
    <mergeCell ref="A931:O931"/>
    <mergeCell ref="A932:O932"/>
    <mergeCell ref="A792:O792"/>
    <mergeCell ref="A857:O857"/>
    <mergeCell ref="A858:O858"/>
    <mergeCell ref="A949:O949"/>
    <mergeCell ref="A999:O999"/>
    <mergeCell ref="A320:O320"/>
    <mergeCell ref="A370:O370"/>
    <mergeCell ref="A388:O388"/>
    <mergeCell ref="A433:O433"/>
    <mergeCell ref="A449:O449"/>
    <mergeCell ref="A135:O135"/>
    <mergeCell ref="A153:O153"/>
    <mergeCell ref="A221:O221"/>
    <mergeCell ref="A240:O240"/>
    <mergeCell ref="A300:O300"/>
    <mergeCell ref="A6:O6"/>
    <mergeCell ref="A26:O26"/>
    <mergeCell ref="A69:O69"/>
    <mergeCell ref="A97:O97"/>
    <mergeCell ref="A1262:O1262"/>
    <mergeCell ref="H1258:H1259"/>
    <mergeCell ref="I1258:I1259"/>
    <mergeCell ref="N1258:N1259"/>
    <mergeCell ref="A1258:A1259"/>
    <mergeCell ref="C1258:E1259"/>
    <mergeCell ref="F1258:F1259"/>
    <mergeCell ref="G1258:G1259"/>
    <mergeCell ref="J1258:J1259"/>
    <mergeCell ref="K1258:K1259"/>
    <mergeCell ref="A369:O369"/>
    <mergeCell ref="A432:O432"/>
    <mergeCell ref="A1267:O1267"/>
    <mergeCell ref="A1270:O1270"/>
    <mergeCell ref="A1263:O1263"/>
    <mergeCell ref="A1264:O1264"/>
    <mergeCell ref="A1265:O1265"/>
    <mergeCell ref="A1266:O1266"/>
    <mergeCell ref="B2:O2"/>
    <mergeCell ref="O3:O4"/>
    <mergeCell ref="A5:O5"/>
    <mergeCell ref="A68:O68"/>
    <mergeCell ref="A624:O624"/>
    <mergeCell ref="E3:E4"/>
    <mergeCell ref="F3:I3"/>
    <mergeCell ref="J3:L3"/>
    <mergeCell ref="M3:N3"/>
    <mergeCell ref="A3:A4"/>
    <mergeCell ref="B3:B4"/>
    <mergeCell ref="C3:C4"/>
    <mergeCell ref="A134:O134"/>
    <mergeCell ref="A220:O220"/>
    <mergeCell ref="A299:O299"/>
    <mergeCell ref="D3:D4"/>
    <mergeCell ref="A486:O486"/>
    <mergeCell ref="A559:O559"/>
    <mergeCell ref="O1258:O1259"/>
    <mergeCell ref="L1258:L1259"/>
    <mergeCell ref="M1258:M1259"/>
    <mergeCell ref="A487:O487"/>
    <mergeCell ref="A503:O503"/>
    <mergeCell ref="A560:O560"/>
    <mergeCell ref="A581:O581"/>
    <mergeCell ref="A625:O625"/>
    <mergeCell ref="A648:O648"/>
    <mergeCell ref="A700:O700"/>
    <mergeCell ref="A701:O701"/>
    <mergeCell ref="A720:O720"/>
    <mergeCell ref="A771:O771"/>
    <mergeCell ref="A772:O772"/>
  </mergeCells>
  <phoneticPr fontId="0" type="noConversion"/>
  <conditionalFormatting sqref="B420:B424">
    <cfRule type="duplicateValues" dxfId="7" priority="8"/>
  </conditionalFormatting>
  <conditionalFormatting sqref="B477">
    <cfRule type="duplicateValues" dxfId="6" priority="7"/>
  </conditionalFormatting>
  <conditionalFormatting sqref="B550">
    <cfRule type="duplicateValues" dxfId="5" priority="6"/>
  </conditionalFormatting>
  <conditionalFormatting sqref="B762">
    <cfRule type="duplicateValues" dxfId="4" priority="5"/>
  </conditionalFormatting>
  <conditionalFormatting sqref="B922">
    <cfRule type="duplicateValues" dxfId="3" priority="4"/>
  </conditionalFormatting>
  <conditionalFormatting sqref="B1046">
    <cfRule type="duplicateValues" dxfId="2" priority="3"/>
  </conditionalFormatting>
  <conditionalFormatting sqref="B1074:B1077">
    <cfRule type="duplicateValues" dxfId="1" priority="2"/>
  </conditionalFormatting>
  <conditionalFormatting sqref="B1249">
    <cfRule type="duplicateValues" dxfId="0" priority="1"/>
  </conditionalFormatting>
  <printOptions horizontalCentered="1"/>
  <pageMargins left="0" right="0" top="0" bottom="0" header="0.51181102362204722" footer="0.51181102362204722"/>
  <pageSetup paperSize="9" scale="95" firstPageNumber="0" fitToHeight="21" orientation="portrait" r:id="rId1"/>
  <headerFooter alignWithMargins="0"/>
  <ignoredErrors>
    <ignoredError sqref="L297 L367 L1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2021-06-22T07:38:39Z</cp:lastPrinted>
  <dcterms:created xsi:type="dcterms:W3CDTF">2019-12-16T10:42:46Z</dcterms:created>
  <dcterms:modified xsi:type="dcterms:W3CDTF">2021-06-22T15:34:03Z</dcterms:modified>
</cp:coreProperties>
</file>